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05"/>
  </bookViews>
  <sheets>
    <sheet name="Sheet2 (指标文附表)" sheetId="1" r:id="rId1"/>
  </sheets>
  <definedNames>
    <definedName name="_xlnm.Print_Titles" localSheetId="0">'Sheet2 (指标文附表)'!$4:$4</definedName>
  </definedNames>
  <calcPr calcId="144525"/>
</workbook>
</file>

<file path=xl/sharedStrings.xml><?xml version="1.0" encoding="utf-8"?>
<sst xmlns="http://schemas.openxmlformats.org/spreadsheetml/2006/main" count="82">
  <si>
    <t>养老服务业发展专项资金分配表</t>
  </si>
  <si>
    <r>
      <rPr>
        <b/>
        <sz val="6"/>
        <rFont val="宋体"/>
        <charset val="134"/>
      </rPr>
      <t>单位</t>
    </r>
    <r>
      <rPr>
        <b/>
        <sz val="6"/>
        <rFont val="Arial"/>
        <charset val="134"/>
      </rPr>
      <t>:</t>
    </r>
    <r>
      <rPr>
        <b/>
        <sz val="6"/>
        <rFont val="方正小标宋简体"/>
        <charset val="134"/>
      </rPr>
      <t>万元</t>
    </r>
  </si>
  <si>
    <t>县市</t>
  </si>
  <si>
    <t>补助资金</t>
  </si>
  <si>
    <r>
      <rPr>
        <b/>
        <sz val="8"/>
        <rFont val="宋体"/>
        <charset val="134"/>
      </rPr>
      <t>其中</t>
    </r>
    <r>
      <rPr>
        <b/>
        <sz val="8"/>
        <rFont val="Arial"/>
        <charset val="134"/>
      </rPr>
      <t>:</t>
    </r>
  </si>
  <si>
    <t>养老机构建设补贴</t>
  </si>
  <si>
    <t>合计</t>
  </si>
  <si>
    <t>省本级小计</t>
  </si>
  <si>
    <t>吉林省安置农场（吉林省养老示范中心）</t>
  </si>
  <si>
    <t>市县小计</t>
  </si>
  <si>
    <t>长春地区</t>
  </si>
  <si>
    <r>
      <rPr>
        <sz val="8"/>
        <rFont val="宋体"/>
        <charset val="134"/>
      </rPr>
      <t>长春市</t>
    </r>
    <r>
      <rPr>
        <sz val="8"/>
        <rFont val="Arial"/>
        <charset val="134"/>
      </rPr>
      <t xml:space="preserve"> </t>
    </r>
  </si>
  <si>
    <t>其中：双阳区</t>
  </si>
  <si>
    <r>
      <rPr>
        <sz val="8"/>
        <rFont val="Arial"/>
        <charset val="134"/>
      </rPr>
      <t xml:space="preserve">      </t>
    </r>
    <r>
      <rPr>
        <sz val="8"/>
        <rFont val="宋体"/>
        <charset val="134"/>
      </rPr>
      <t>九台区</t>
    </r>
  </si>
  <si>
    <t>榆树市</t>
  </si>
  <si>
    <t>农安县</t>
  </si>
  <si>
    <t>农安县社会福利中心新建285万元</t>
  </si>
  <si>
    <t>德惠市</t>
  </si>
  <si>
    <t>吉林地区</t>
  </si>
  <si>
    <t>吉林市</t>
  </si>
  <si>
    <t>永吉县</t>
  </si>
  <si>
    <t>磐石市</t>
  </si>
  <si>
    <t>桦甸市</t>
  </si>
  <si>
    <t>蛟河市</t>
  </si>
  <si>
    <t>舒兰市</t>
  </si>
  <si>
    <t>舒兰市社会福利院新建317万元</t>
  </si>
  <si>
    <t>四平地区</t>
  </si>
  <si>
    <t>四平市</t>
  </si>
  <si>
    <t>梨树县</t>
  </si>
  <si>
    <t>伊通县</t>
  </si>
  <si>
    <t>公主岭市</t>
  </si>
  <si>
    <t>双辽市</t>
  </si>
  <si>
    <t>王奔镇社会福利服务中心老年养护楼新建199万元</t>
  </si>
  <si>
    <t>辽源地区</t>
  </si>
  <si>
    <t>辽源市</t>
  </si>
  <si>
    <t>东丰县</t>
  </si>
  <si>
    <t>东辽县</t>
  </si>
  <si>
    <t>东辽县安恕镇社会福利服务中心改扩建223万元</t>
  </si>
  <si>
    <t>通化地区</t>
  </si>
  <si>
    <t>通化市</t>
  </si>
  <si>
    <t>通化县</t>
  </si>
  <si>
    <r>
      <rPr>
        <sz val="8"/>
        <rFont val="宋体"/>
        <charset val="134"/>
      </rPr>
      <t>通化县东来乡社会福利中心新建136万元，</t>
    </r>
    <r>
      <rPr>
        <sz val="8"/>
        <rFont val="Arial"/>
        <charset val="134"/>
      </rPr>
      <t xml:space="preserve"> </t>
    </r>
    <r>
      <rPr>
        <sz val="8"/>
        <rFont val="仿宋_GB2312"/>
        <charset val="134"/>
      </rPr>
      <t>通化县东安朝鲜族养老服务中心</t>
    </r>
    <r>
      <rPr>
        <sz val="8"/>
        <rFont val="宋体"/>
        <charset val="134"/>
      </rPr>
      <t>169万元</t>
    </r>
  </si>
  <si>
    <t>辉南县</t>
  </si>
  <si>
    <t>柳河县</t>
  </si>
  <si>
    <t>梅河口市</t>
  </si>
  <si>
    <t>集安市</t>
  </si>
  <si>
    <t>白山地区</t>
  </si>
  <si>
    <t>白山市</t>
  </si>
  <si>
    <t>白山第二社会福利院新建340万元</t>
  </si>
  <si>
    <t>其中：江源区</t>
  </si>
  <si>
    <t>抚松县</t>
  </si>
  <si>
    <t>靖宇县</t>
  </si>
  <si>
    <t>长白县</t>
  </si>
  <si>
    <t>临江市</t>
  </si>
  <si>
    <t>松原地区</t>
  </si>
  <si>
    <t>松原市</t>
  </si>
  <si>
    <t>前郭县</t>
  </si>
  <si>
    <t>长岭县</t>
  </si>
  <si>
    <t>乾安县</t>
  </si>
  <si>
    <t>乾安县社会福利服务中心新建421万元，乾安县余字社会福利服务中心164万元</t>
  </si>
  <si>
    <t>扶余市</t>
  </si>
  <si>
    <t>白城地区</t>
  </si>
  <si>
    <t>白城市</t>
  </si>
  <si>
    <t>白城市社会福利院（光荣院）养老综合楼新建270万元</t>
  </si>
  <si>
    <t>镇赉县</t>
  </si>
  <si>
    <t>通榆县</t>
  </si>
  <si>
    <t>洮南市</t>
  </si>
  <si>
    <t>永茂乡社会福利服务中心新建185万元</t>
  </si>
  <si>
    <t>大安市</t>
  </si>
  <si>
    <t>延边地区</t>
  </si>
  <si>
    <t>州本级</t>
  </si>
  <si>
    <t>龙井市</t>
  </si>
  <si>
    <t>敦化市</t>
  </si>
  <si>
    <t>珲春市</t>
  </si>
  <si>
    <t>和龙市</t>
  </si>
  <si>
    <t>和龙市第三福利服务中心迁址新建153万元</t>
  </si>
  <si>
    <t>汪清县</t>
  </si>
  <si>
    <t>汪清县第五社会福利服务中心新建138万元</t>
  </si>
  <si>
    <t>图们市</t>
  </si>
  <si>
    <t>安图县</t>
  </si>
  <si>
    <t>延吉市</t>
  </si>
  <si>
    <t>长白山管委会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</si>
</sst>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_);[Red]\(0.000\)"/>
    <numFmt numFmtId="177" formatCode="0_);[Red]\(0\)"/>
    <numFmt numFmtId="178" formatCode="0_ "/>
  </numFmts>
  <fonts count="37">
    <font>
      <sz val="11"/>
      <color theme="1"/>
      <name val="宋体"/>
      <charset val="134"/>
      <scheme val="minor"/>
    </font>
    <font>
      <b/>
      <sz val="10"/>
      <name val="方正小标宋简体"/>
      <charset val="134"/>
    </font>
    <font>
      <b/>
      <sz val="6"/>
      <name val="宋体"/>
      <charset val="134"/>
    </font>
    <font>
      <b/>
      <sz val="6"/>
      <name val="Arial"/>
      <charset val="134"/>
    </font>
    <font>
      <sz val="18"/>
      <name val="方正小标宋简体"/>
      <charset val="134"/>
    </font>
    <font>
      <b/>
      <sz val="8"/>
      <name val="Arial"/>
      <charset val="134"/>
    </font>
    <font>
      <b/>
      <sz val="8"/>
      <name val="宋体"/>
      <charset val="134"/>
    </font>
    <font>
      <b/>
      <sz val="8"/>
      <color theme="1"/>
      <name val="Arial"/>
      <charset val="134"/>
    </font>
    <font>
      <sz val="8"/>
      <name val="宋体"/>
      <charset val="134"/>
    </font>
    <font>
      <sz val="8"/>
      <name val="Arial"/>
      <charset val="134"/>
    </font>
    <font>
      <sz val="12"/>
      <name val="仿宋_GB2312"/>
      <charset val="134"/>
    </font>
    <font>
      <sz val="8"/>
      <color theme="1"/>
      <name val="宋体"/>
      <charset val="134"/>
    </font>
    <font>
      <sz val="8"/>
      <color theme="1"/>
      <name val="Arial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6"/>
      <name val="方正小标宋简体"/>
      <charset val="134"/>
    </font>
    <font>
      <sz val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2" fillId="16" borderId="11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right" vertical="center" wrapText="1"/>
    </xf>
    <xf numFmtId="0" fontId="3" fillId="0" borderId="0" xfId="0" applyNumberFormat="1" applyFont="1" applyFill="1" applyAlignment="1">
      <alignment horizontal="righ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0" fillId="0" borderId="0" xfId="0" applyNumberFormat="1" applyFill="1">
      <alignment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7" fontId="8" fillId="2" borderId="4" xfId="0" applyNumberFormat="1" applyFont="1" applyFill="1" applyBorder="1" applyAlignment="1">
      <alignment horizontal="center" vertical="center" wrapText="1"/>
    </xf>
    <xf numFmtId="178" fontId="9" fillId="2" borderId="4" xfId="0" applyNumberFormat="1" applyFont="1" applyFill="1" applyBorder="1" applyAlignment="1">
      <alignment horizontal="center" wrapText="1"/>
    </xf>
    <xf numFmtId="0" fontId="0" fillId="2" borderId="2" xfId="0" applyNumberFormat="1" applyFill="1" applyBorder="1">
      <alignment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178" fontId="9" fillId="0" borderId="4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>
      <alignment vertical="center"/>
    </xf>
    <xf numFmtId="0" fontId="10" fillId="0" borderId="0" xfId="0" applyFont="1" applyFill="1" applyBorder="1" applyAlignment="1">
      <alignment horizontal="left" vertical="center" wrapText="1"/>
    </xf>
    <xf numFmtId="178" fontId="10" fillId="0" borderId="0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 wrapText="1"/>
    </xf>
    <xf numFmtId="178" fontId="9" fillId="2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178" fontId="8" fillId="0" borderId="4" xfId="0" applyNumberFormat="1" applyFont="1" applyFill="1" applyBorder="1" applyAlignment="1">
      <alignment horizontal="left" vertical="center" wrapText="1"/>
    </xf>
    <xf numFmtId="178" fontId="12" fillId="0" borderId="2" xfId="0" applyNumberFormat="1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178" fontId="12" fillId="2" borderId="2" xfId="0" applyNumberFormat="1" applyFont="1" applyFill="1" applyBorder="1">
      <alignment vertical="center"/>
    </xf>
    <xf numFmtId="178" fontId="11" fillId="0" borderId="2" xfId="0" applyNumberFormat="1" applyFont="1" applyFill="1" applyBorder="1" applyAlignment="1">
      <alignment vertical="center" wrapText="1"/>
    </xf>
    <xf numFmtId="178" fontId="12" fillId="0" borderId="2" xfId="0" applyNumberFormat="1" applyFont="1" applyFill="1" applyBorder="1" applyAlignment="1">
      <alignment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178" fontId="14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>
      <alignment vertical="center"/>
    </xf>
    <xf numFmtId="0" fontId="1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4EC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V71"/>
  <sheetViews>
    <sheetView tabSelected="1" zoomScale="153" zoomScaleNormal="153" topLeftCell="A17" workbookViewId="0">
      <selection activeCell="E59" sqref="E59"/>
    </sheetView>
  </sheetViews>
  <sheetFormatPr defaultColWidth="4.375" defaultRowHeight="13.5"/>
  <cols>
    <col min="1" max="1" width="26.4666666666667" style="1" customWidth="1"/>
    <col min="2" max="2" width="18.3" style="1" customWidth="1"/>
    <col min="3" max="3" width="33.825" style="1" customWidth="1"/>
    <col min="4" max="4" width="15.475" style="1" customWidth="1"/>
    <col min="5" max="234" width="9" style="1" customWidth="1"/>
    <col min="235" max="251" width="4.375" style="1"/>
    <col min="252" max="252" width="6.625" style="1" customWidth="1"/>
    <col min="253" max="253" width="11.25" style="1" customWidth="1"/>
    <col min="254" max="254" width="13.25" style="1" customWidth="1"/>
    <col min="255" max="255" width="14.25" style="1" customWidth="1"/>
    <col min="256" max="256" width="13.875" style="1" customWidth="1"/>
    <col min="257" max="257" width="11.5" style="1" customWidth="1"/>
    <col min="258" max="258" width="7.5" style="1" customWidth="1"/>
    <col min="259" max="490" width="9" style="1" customWidth="1"/>
    <col min="491" max="507" width="4.375" style="1"/>
    <col min="508" max="508" width="6.625" style="1" customWidth="1"/>
    <col min="509" max="509" width="11.25" style="1" customWidth="1"/>
    <col min="510" max="510" width="13.25" style="1" customWidth="1"/>
    <col min="511" max="511" width="14.25" style="1" customWidth="1"/>
    <col min="512" max="512" width="13.875" style="1" customWidth="1"/>
    <col min="513" max="513" width="11.5" style="1" customWidth="1"/>
    <col min="514" max="514" width="7.5" style="1" customWidth="1"/>
    <col min="515" max="746" width="9" style="1" customWidth="1"/>
    <col min="747" max="763" width="4.375" style="1"/>
    <col min="764" max="764" width="6.625" style="1" customWidth="1"/>
    <col min="765" max="765" width="11.25" style="1" customWidth="1"/>
    <col min="766" max="766" width="13.25" style="1" customWidth="1"/>
    <col min="767" max="767" width="14.25" style="1" customWidth="1"/>
    <col min="768" max="768" width="13.875" style="1" customWidth="1"/>
    <col min="769" max="769" width="11.5" style="1" customWidth="1"/>
    <col min="770" max="770" width="7.5" style="1" customWidth="1"/>
    <col min="771" max="1002" width="9" style="1" customWidth="1"/>
    <col min="1003" max="1019" width="4.375" style="1"/>
    <col min="1020" max="1020" width="6.625" style="1" customWidth="1"/>
    <col min="1021" max="1021" width="11.25" style="1" customWidth="1"/>
    <col min="1022" max="1022" width="13.25" style="1" customWidth="1"/>
    <col min="1023" max="1023" width="14.25" style="1" customWidth="1"/>
    <col min="1024" max="1024" width="13.875" style="1" customWidth="1"/>
    <col min="1025" max="1025" width="11.5" style="1" customWidth="1"/>
    <col min="1026" max="1026" width="7.5" style="1" customWidth="1"/>
    <col min="1027" max="1258" width="9" style="1" customWidth="1"/>
    <col min="1259" max="1275" width="4.375" style="1"/>
    <col min="1276" max="1276" width="6.625" style="1" customWidth="1"/>
    <col min="1277" max="1277" width="11.25" style="1" customWidth="1"/>
    <col min="1278" max="1278" width="13.25" style="1" customWidth="1"/>
    <col min="1279" max="1279" width="14.25" style="1" customWidth="1"/>
    <col min="1280" max="1280" width="13.875" style="1" customWidth="1"/>
    <col min="1281" max="1281" width="11.5" style="1" customWidth="1"/>
    <col min="1282" max="1282" width="7.5" style="1" customWidth="1"/>
    <col min="1283" max="1514" width="9" style="1" customWidth="1"/>
    <col min="1515" max="1531" width="4.375" style="1"/>
    <col min="1532" max="1532" width="6.625" style="1" customWidth="1"/>
    <col min="1533" max="1533" width="11.25" style="1" customWidth="1"/>
    <col min="1534" max="1534" width="13.25" style="1" customWidth="1"/>
    <col min="1535" max="1535" width="14.25" style="1" customWidth="1"/>
    <col min="1536" max="1536" width="13.875" style="1" customWidth="1"/>
    <col min="1537" max="1537" width="11.5" style="1" customWidth="1"/>
    <col min="1538" max="1538" width="7.5" style="1" customWidth="1"/>
    <col min="1539" max="1770" width="9" style="1" customWidth="1"/>
    <col min="1771" max="1787" width="4.375" style="1"/>
    <col min="1788" max="1788" width="6.625" style="1" customWidth="1"/>
    <col min="1789" max="1789" width="11.25" style="1" customWidth="1"/>
    <col min="1790" max="1790" width="13.25" style="1" customWidth="1"/>
    <col min="1791" max="1791" width="14.25" style="1" customWidth="1"/>
    <col min="1792" max="1792" width="13.875" style="1" customWidth="1"/>
    <col min="1793" max="1793" width="11.5" style="1" customWidth="1"/>
    <col min="1794" max="1794" width="7.5" style="1" customWidth="1"/>
    <col min="1795" max="2026" width="9" style="1" customWidth="1"/>
    <col min="2027" max="2043" width="4.375" style="1"/>
    <col min="2044" max="2044" width="6.625" style="1" customWidth="1"/>
    <col min="2045" max="2045" width="11.25" style="1" customWidth="1"/>
    <col min="2046" max="2046" width="13.25" style="1" customWidth="1"/>
    <col min="2047" max="2047" width="14.25" style="1" customWidth="1"/>
    <col min="2048" max="2048" width="13.875" style="1" customWidth="1"/>
    <col min="2049" max="2049" width="11.5" style="1" customWidth="1"/>
    <col min="2050" max="2050" width="7.5" style="1" customWidth="1"/>
    <col min="2051" max="2282" width="9" style="1" customWidth="1"/>
    <col min="2283" max="2299" width="4.375" style="1"/>
    <col min="2300" max="2300" width="6.625" style="1" customWidth="1"/>
    <col min="2301" max="2301" width="11.25" style="1" customWidth="1"/>
    <col min="2302" max="2302" width="13.25" style="1" customWidth="1"/>
    <col min="2303" max="2303" width="14.25" style="1" customWidth="1"/>
    <col min="2304" max="2304" width="13.875" style="1" customWidth="1"/>
    <col min="2305" max="2305" width="11.5" style="1" customWidth="1"/>
    <col min="2306" max="2306" width="7.5" style="1" customWidth="1"/>
    <col min="2307" max="2538" width="9" style="1" customWidth="1"/>
    <col min="2539" max="2555" width="4.375" style="1"/>
    <col min="2556" max="2556" width="6.625" style="1" customWidth="1"/>
    <col min="2557" max="2557" width="11.25" style="1" customWidth="1"/>
    <col min="2558" max="2558" width="13.25" style="1" customWidth="1"/>
    <col min="2559" max="2559" width="14.25" style="1" customWidth="1"/>
    <col min="2560" max="2560" width="13.875" style="1" customWidth="1"/>
    <col min="2561" max="2561" width="11.5" style="1" customWidth="1"/>
    <col min="2562" max="2562" width="7.5" style="1" customWidth="1"/>
    <col min="2563" max="2794" width="9" style="1" customWidth="1"/>
    <col min="2795" max="2811" width="4.375" style="1"/>
    <col min="2812" max="2812" width="6.625" style="1" customWidth="1"/>
    <col min="2813" max="2813" width="11.25" style="1" customWidth="1"/>
    <col min="2814" max="2814" width="13.25" style="1" customWidth="1"/>
    <col min="2815" max="2815" width="14.25" style="1" customWidth="1"/>
    <col min="2816" max="2816" width="13.875" style="1" customWidth="1"/>
    <col min="2817" max="2817" width="11.5" style="1" customWidth="1"/>
    <col min="2818" max="2818" width="7.5" style="1" customWidth="1"/>
    <col min="2819" max="3050" width="9" style="1" customWidth="1"/>
    <col min="3051" max="3067" width="4.375" style="1"/>
    <col min="3068" max="3068" width="6.625" style="1" customWidth="1"/>
    <col min="3069" max="3069" width="11.25" style="1" customWidth="1"/>
    <col min="3070" max="3070" width="13.25" style="1" customWidth="1"/>
    <col min="3071" max="3071" width="14.25" style="1" customWidth="1"/>
    <col min="3072" max="3072" width="13.875" style="1" customWidth="1"/>
    <col min="3073" max="3073" width="11.5" style="1" customWidth="1"/>
    <col min="3074" max="3074" width="7.5" style="1" customWidth="1"/>
    <col min="3075" max="3306" width="9" style="1" customWidth="1"/>
    <col min="3307" max="3323" width="4.375" style="1"/>
    <col min="3324" max="3324" width="6.625" style="1" customWidth="1"/>
    <col min="3325" max="3325" width="11.25" style="1" customWidth="1"/>
    <col min="3326" max="3326" width="13.25" style="1" customWidth="1"/>
    <col min="3327" max="3327" width="14.25" style="1" customWidth="1"/>
    <col min="3328" max="3328" width="13.875" style="1" customWidth="1"/>
    <col min="3329" max="3329" width="11.5" style="1" customWidth="1"/>
    <col min="3330" max="3330" width="7.5" style="1" customWidth="1"/>
    <col min="3331" max="3562" width="9" style="1" customWidth="1"/>
    <col min="3563" max="3579" width="4.375" style="1"/>
    <col min="3580" max="3580" width="6.625" style="1" customWidth="1"/>
    <col min="3581" max="3581" width="11.25" style="1" customWidth="1"/>
    <col min="3582" max="3582" width="13.25" style="1" customWidth="1"/>
    <col min="3583" max="3583" width="14.25" style="1" customWidth="1"/>
    <col min="3584" max="3584" width="13.875" style="1" customWidth="1"/>
    <col min="3585" max="3585" width="11.5" style="1" customWidth="1"/>
    <col min="3586" max="3586" width="7.5" style="1" customWidth="1"/>
    <col min="3587" max="3818" width="9" style="1" customWidth="1"/>
    <col min="3819" max="3835" width="4.375" style="1"/>
    <col min="3836" max="3836" width="6.625" style="1" customWidth="1"/>
    <col min="3837" max="3837" width="11.25" style="1" customWidth="1"/>
    <col min="3838" max="3838" width="13.25" style="1" customWidth="1"/>
    <col min="3839" max="3839" width="14.25" style="1" customWidth="1"/>
    <col min="3840" max="3840" width="13.875" style="1" customWidth="1"/>
    <col min="3841" max="3841" width="11.5" style="1" customWidth="1"/>
    <col min="3842" max="3842" width="7.5" style="1" customWidth="1"/>
    <col min="3843" max="4074" width="9" style="1" customWidth="1"/>
    <col min="4075" max="4091" width="4.375" style="1"/>
    <col min="4092" max="4092" width="6.625" style="1" customWidth="1"/>
    <col min="4093" max="4093" width="11.25" style="1" customWidth="1"/>
    <col min="4094" max="4094" width="13.25" style="1" customWidth="1"/>
    <col min="4095" max="4095" width="14.25" style="1" customWidth="1"/>
    <col min="4096" max="4096" width="13.875" style="1" customWidth="1"/>
    <col min="4097" max="4097" width="11.5" style="1" customWidth="1"/>
    <col min="4098" max="4098" width="7.5" style="1" customWidth="1"/>
    <col min="4099" max="4330" width="9" style="1" customWidth="1"/>
    <col min="4331" max="4347" width="4.375" style="1"/>
    <col min="4348" max="4348" width="6.625" style="1" customWidth="1"/>
    <col min="4349" max="4349" width="11.25" style="1" customWidth="1"/>
    <col min="4350" max="4350" width="13.25" style="1" customWidth="1"/>
    <col min="4351" max="4351" width="14.25" style="1" customWidth="1"/>
    <col min="4352" max="4352" width="13.875" style="1" customWidth="1"/>
    <col min="4353" max="4353" width="11.5" style="1" customWidth="1"/>
    <col min="4354" max="4354" width="7.5" style="1" customWidth="1"/>
    <col min="4355" max="4586" width="9" style="1" customWidth="1"/>
    <col min="4587" max="4603" width="4.375" style="1"/>
    <col min="4604" max="4604" width="6.625" style="1" customWidth="1"/>
    <col min="4605" max="4605" width="11.25" style="1" customWidth="1"/>
    <col min="4606" max="4606" width="13.25" style="1" customWidth="1"/>
    <col min="4607" max="4607" width="14.25" style="1" customWidth="1"/>
    <col min="4608" max="4608" width="13.875" style="1" customWidth="1"/>
    <col min="4609" max="4609" width="11.5" style="1" customWidth="1"/>
    <col min="4610" max="4610" width="7.5" style="1" customWidth="1"/>
    <col min="4611" max="4842" width="9" style="1" customWidth="1"/>
    <col min="4843" max="4859" width="4.375" style="1"/>
    <col min="4860" max="4860" width="6.625" style="1" customWidth="1"/>
    <col min="4861" max="4861" width="11.25" style="1" customWidth="1"/>
    <col min="4862" max="4862" width="13.25" style="1" customWidth="1"/>
    <col min="4863" max="4863" width="14.25" style="1" customWidth="1"/>
    <col min="4864" max="4864" width="13.875" style="1" customWidth="1"/>
    <col min="4865" max="4865" width="11.5" style="1" customWidth="1"/>
    <col min="4866" max="4866" width="7.5" style="1" customWidth="1"/>
    <col min="4867" max="5098" width="9" style="1" customWidth="1"/>
    <col min="5099" max="5115" width="4.375" style="1"/>
    <col min="5116" max="5116" width="6.625" style="1" customWidth="1"/>
    <col min="5117" max="5117" width="11.25" style="1" customWidth="1"/>
    <col min="5118" max="5118" width="13.25" style="1" customWidth="1"/>
    <col min="5119" max="5119" width="14.25" style="1" customWidth="1"/>
    <col min="5120" max="5120" width="13.875" style="1" customWidth="1"/>
    <col min="5121" max="5121" width="11.5" style="1" customWidth="1"/>
    <col min="5122" max="5122" width="7.5" style="1" customWidth="1"/>
    <col min="5123" max="5354" width="9" style="1" customWidth="1"/>
    <col min="5355" max="5371" width="4.375" style="1"/>
    <col min="5372" max="5372" width="6.625" style="1" customWidth="1"/>
    <col min="5373" max="5373" width="11.25" style="1" customWidth="1"/>
    <col min="5374" max="5374" width="13.25" style="1" customWidth="1"/>
    <col min="5375" max="5375" width="14.25" style="1" customWidth="1"/>
    <col min="5376" max="5376" width="13.875" style="1" customWidth="1"/>
    <col min="5377" max="5377" width="11.5" style="1" customWidth="1"/>
    <col min="5378" max="5378" width="7.5" style="1" customWidth="1"/>
    <col min="5379" max="5610" width="9" style="1" customWidth="1"/>
    <col min="5611" max="5627" width="4.375" style="1"/>
    <col min="5628" max="5628" width="6.625" style="1" customWidth="1"/>
    <col min="5629" max="5629" width="11.25" style="1" customWidth="1"/>
    <col min="5630" max="5630" width="13.25" style="1" customWidth="1"/>
    <col min="5631" max="5631" width="14.25" style="1" customWidth="1"/>
    <col min="5632" max="5632" width="13.875" style="1" customWidth="1"/>
    <col min="5633" max="5633" width="11.5" style="1" customWidth="1"/>
    <col min="5634" max="5634" width="7.5" style="1" customWidth="1"/>
    <col min="5635" max="5866" width="9" style="1" customWidth="1"/>
    <col min="5867" max="5883" width="4.375" style="1"/>
    <col min="5884" max="5884" width="6.625" style="1" customWidth="1"/>
    <col min="5885" max="5885" width="11.25" style="1" customWidth="1"/>
    <col min="5886" max="5886" width="13.25" style="1" customWidth="1"/>
    <col min="5887" max="5887" width="14.25" style="1" customWidth="1"/>
    <col min="5888" max="5888" width="13.875" style="1" customWidth="1"/>
    <col min="5889" max="5889" width="11.5" style="1" customWidth="1"/>
    <col min="5890" max="5890" width="7.5" style="1" customWidth="1"/>
    <col min="5891" max="6122" width="9" style="1" customWidth="1"/>
    <col min="6123" max="6139" width="4.375" style="1"/>
    <col min="6140" max="6140" width="6.625" style="1" customWidth="1"/>
    <col min="6141" max="6141" width="11.25" style="1" customWidth="1"/>
    <col min="6142" max="6142" width="13.25" style="1" customWidth="1"/>
    <col min="6143" max="6143" width="14.25" style="1" customWidth="1"/>
    <col min="6144" max="6144" width="13.875" style="1" customWidth="1"/>
    <col min="6145" max="6145" width="11.5" style="1" customWidth="1"/>
    <col min="6146" max="6146" width="7.5" style="1" customWidth="1"/>
    <col min="6147" max="6378" width="9" style="1" customWidth="1"/>
    <col min="6379" max="6395" width="4.375" style="1"/>
    <col min="6396" max="6396" width="6.625" style="1" customWidth="1"/>
    <col min="6397" max="6397" width="11.25" style="1" customWidth="1"/>
    <col min="6398" max="6398" width="13.25" style="1" customWidth="1"/>
    <col min="6399" max="6399" width="14.25" style="1" customWidth="1"/>
    <col min="6400" max="6400" width="13.875" style="1" customWidth="1"/>
    <col min="6401" max="6401" width="11.5" style="1" customWidth="1"/>
    <col min="6402" max="6402" width="7.5" style="1" customWidth="1"/>
    <col min="6403" max="6634" width="9" style="1" customWidth="1"/>
    <col min="6635" max="6651" width="4.375" style="1"/>
    <col min="6652" max="6652" width="6.625" style="1" customWidth="1"/>
    <col min="6653" max="6653" width="11.25" style="1" customWidth="1"/>
    <col min="6654" max="6654" width="13.25" style="1" customWidth="1"/>
    <col min="6655" max="6655" width="14.25" style="1" customWidth="1"/>
    <col min="6656" max="6656" width="13.875" style="1" customWidth="1"/>
    <col min="6657" max="6657" width="11.5" style="1" customWidth="1"/>
    <col min="6658" max="6658" width="7.5" style="1" customWidth="1"/>
    <col min="6659" max="6890" width="9" style="1" customWidth="1"/>
    <col min="6891" max="6907" width="4.375" style="1"/>
    <col min="6908" max="6908" width="6.625" style="1" customWidth="1"/>
    <col min="6909" max="6909" width="11.25" style="1" customWidth="1"/>
    <col min="6910" max="6910" width="13.25" style="1" customWidth="1"/>
    <col min="6911" max="6911" width="14.25" style="1" customWidth="1"/>
    <col min="6912" max="6912" width="13.875" style="1" customWidth="1"/>
    <col min="6913" max="6913" width="11.5" style="1" customWidth="1"/>
    <col min="6914" max="6914" width="7.5" style="1" customWidth="1"/>
    <col min="6915" max="7146" width="9" style="1" customWidth="1"/>
    <col min="7147" max="7163" width="4.375" style="1"/>
    <col min="7164" max="7164" width="6.625" style="1" customWidth="1"/>
    <col min="7165" max="7165" width="11.25" style="1" customWidth="1"/>
    <col min="7166" max="7166" width="13.25" style="1" customWidth="1"/>
    <col min="7167" max="7167" width="14.25" style="1" customWidth="1"/>
    <col min="7168" max="7168" width="13.875" style="1" customWidth="1"/>
    <col min="7169" max="7169" width="11.5" style="1" customWidth="1"/>
    <col min="7170" max="7170" width="7.5" style="1" customWidth="1"/>
    <col min="7171" max="7402" width="9" style="1" customWidth="1"/>
    <col min="7403" max="7419" width="4.375" style="1"/>
    <col min="7420" max="7420" width="6.625" style="1" customWidth="1"/>
    <col min="7421" max="7421" width="11.25" style="1" customWidth="1"/>
    <col min="7422" max="7422" width="13.25" style="1" customWidth="1"/>
    <col min="7423" max="7423" width="14.25" style="1" customWidth="1"/>
    <col min="7424" max="7424" width="13.875" style="1" customWidth="1"/>
    <col min="7425" max="7425" width="11.5" style="1" customWidth="1"/>
    <col min="7426" max="7426" width="7.5" style="1" customWidth="1"/>
    <col min="7427" max="7658" width="9" style="1" customWidth="1"/>
    <col min="7659" max="7675" width="4.375" style="1"/>
    <col min="7676" max="7676" width="6.625" style="1" customWidth="1"/>
    <col min="7677" max="7677" width="11.25" style="1" customWidth="1"/>
    <col min="7678" max="7678" width="13.25" style="1" customWidth="1"/>
    <col min="7679" max="7679" width="14.25" style="1" customWidth="1"/>
    <col min="7680" max="7680" width="13.875" style="1" customWidth="1"/>
    <col min="7681" max="7681" width="11.5" style="1" customWidth="1"/>
    <col min="7682" max="7682" width="7.5" style="1" customWidth="1"/>
    <col min="7683" max="7914" width="9" style="1" customWidth="1"/>
    <col min="7915" max="7931" width="4.375" style="1"/>
    <col min="7932" max="7932" width="6.625" style="1" customWidth="1"/>
    <col min="7933" max="7933" width="11.25" style="1" customWidth="1"/>
    <col min="7934" max="7934" width="13.25" style="1" customWidth="1"/>
    <col min="7935" max="7935" width="14.25" style="1" customWidth="1"/>
    <col min="7936" max="7936" width="13.875" style="1" customWidth="1"/>
    <col min="7937" max="7937" width="11.5" style="1" customWidth="1"/>
    <col min="7938" max="7938" width="7.5" style="1" customWidth="1"/>
    <col min="7939" max="8170" width="9" style="1" customWidth="1"/>
    <col min="8171" max="8187" width="4.375" style="1"/>
    <col min="8188" max="8188" width="6.625" style="1" customWidth="1"/>
    <col min="8189" max="8189" width="11.25" style="1" customWidth="1"/>
    <col min="8190" max="8190" width="13.25" style="1" customWidth="1"/>
    <col min="8191" max="8191" width="14.25" style="1" customWidth="1"/>
    <col min="8192" max="8192" width="13.875" style="1" customWidth="1"/>
    <col min="8193" max="8193" width="11.5" style="1" customWidth="1"/>
    <col min="8194" max="8194" width="7.5" style="1" customWidth="1"/>
    <col min="8195" max="8426" width="9" style="1" customWidth="1"/>
    <col min="8427" max="8443" width="4.375" style="1"/>
    <col min="8444" max="8444" width="6.625" style="1" customWidth="1"/>
    <col min="8445" max="8445" width="11.25" style="1" customWidth="1"/>
    <col min="8446" max="8446" width="13.25" style="1" customWidth="1"/>
    <col min="8447" max="8447" width="14.25" style="1" customWidth="1"/>
    <col min="8448" max="8448" width="13.875" style="1" customWidth="1"/>
    <col min="8449" max="8449" width="11.5" style="1" customWidth="1"/>
    <col min="8450" max="8450" width="7.5" style="1" customWidth="1"/>
    <col min="8451" max="8682" width="9" style="1" customWidth="1"/>
    <col min="8683" max="8699" width="4.375" style="1"/>
    <col min="8700" max="8700" width="6.625" style="1" customWidth="1"/>
    <col min="8701" max="8701" width="11.25" style="1" customWidth="1"/>
    <col min="8702" max="8702" width="13.25" style="1" customWidth="1"/>
    <col min="8703" max="8703" width="14.25" style="1" customWidth="1"/>
    <col min="8704" max="8704" width="13.875" style="1" customWidth="1"/>
    <col min="8705" max="8705" width="11.5" style="1" customWidth="1"/>
    <col min="8706" max="8706" width="7.5" style="1" customWidth="1"/>
    <col min="8707" max="8938" width="9" style="1" customWidth="1"/>
    <col min="8939" max="8955" width="4.375" style="1"/>
    <col min="8956" max="8956" width="6.625" style="1" customWidth="1"/>
    <col min="8957" max="8957" width="11.25" style="1" customWidth="1"/>
    <col min="8958" max="8958" width="13.25" style="1" customWidth="1"/>
    <col min="8959" max="8959" width="14.25" style="1" customWidth="1"/>
    <col min="8960" max="8960" width="13.875" style="1" customWidth="1"/>
    <col min="8961" max="8961" width="11.5" style="1" customWidth="1"/>
    <col min="8962" max="8962" width="7.5" style="1" customWidth="1"/>
    <col min="8963" max="9194" width="9" style="1" customWidth="1"/>
    <col min="9195" max="9211" width="4.375" style="1"/>
    <col min="9212" max="9212" width="6.625" style="1" customWidth="1"/>
    <col min="9213" max="9213" width="11.25" style="1" customWidth="1"/>
    <col min="9214" max="9214" width="13.25" style="1" customWidth="1"/>
    <col min="9215" max="9215" width="14.25" style="1" customWidth="1"/>
    <col min="9216" max="9216" width="13.875" style="1" customWidth="1"/>
    <col min="9217" max="9217" width="11.5" style="1" customWidth="1"/>
    <col min="9218" max="9218" width="7.5" style="1" customWidth="1"/>
    <col min="9219" max="9450" width="9" style="1" customWidth="1"/>
    <col min="9451" max="9467" width="4.375" style="1"/>
    <col min="9468" max="9468" width="6.625" style="1" customWidth="1"/>
    <col min="9469" max="9469" width="11.25" style="1" customWidth="1"/>
    <col min="9470" max="9470" width="13.25" style="1" customWidth="1"/>
    <col min="9471" max="9471" width="14.25" style="1" customWidth="1"/>
    <col min="9472" max="9472" width="13.875" style="1" customWidth="1"/>
    <col min="9473" max="9473" width="11.5" style="1" customWidth="1"/>
    <col min="9474" max="9474" width="7.5" style="1" customWidth="1"/>
    <col min="9475" max="9706" width="9" style="1" customWidth="1"/>
    <col min="9707" max="9723" width="4.375" style="1"/>
    <col min="9724" max="9724" width="6.625" style="1" customWidth="1"/>
    <col min="9725" max="9725" width="11.25" style="1" customWidth="1"/>
    <col min="9726" max="9726" width="13.25" style="1" customWidth="1"/>
    <col min="9727" max="9727" width="14.25" style="1" customWidth="1"/>
    <col min="9728" max="9728" width="13.875" style="1" customWidth="1"/>
    <col min="9729" max="9729" width="11.5" style="1" customWidth="1"/>
    <col min="9730" max="9730" width="7.5" style="1" customWidth="1"/>
    <col min="9731" max="9962" width="9" style="1" customWidth="1"/>
    <col min="9963" max="9979" width="4.375" style="1"/>
    <col min="9980" max="9980" width="6.625" style="1" customWidth="1"/>
    <col min="9981" max="9981" width="11.25" style="1" customWidth="1"/>
    <col min="9982" max="9982" width="13.25" style="1" customWidth="1"/>
    <col min="9983" max="9983" width="14.25" style="1" customWidth="1"/>
    <col min="9984" max="9984" width="13.875" style="1" customWidth="1"/>
    <col min="9985" max="9985" width="11.5" style="1" customWidth="1"/>
    <col min="9986" max="9986" width="7.5" style="1" customWidth="1"/>
    <col min="9987" max="10218" width="9" style="1" customWidth="1"/>
    <col min="10219" max="10235" width="4.375" style="1"/>
    <col min="10236" max="10236" width="6.625" style="1" customWidth="1"/>
    <col min="10237" max="10237" width="11.25" style="1" customWidth="1"/>
    <col min="10238" max="10238" width="13.25" style="1" customWidth="1"/>
    <col min="10239" max="10239" width="14.25" style="1" customWidth="1"/>
    <col min="10240" max="10240" width="13.875" style="1" customWidth="1"/>
    <col min="10241" max="10241" width="11.5" style="1" customWidth="1"/>
    <col min="10242" max="10242" width="7.5" style="1" customWidth="1"/>
    <col min="10243" max="10474" width="9" style="1" customWidth="1"/>
    <col min="10475" max="10491" width="4.375" style="1"/>
    <col min="10492" max="10492" width="6.625" style="1" customWidth="1"/>
    <col min="10493" max="10493" width="11.25" style="1" customWidth="1"/>
    <col min="10494" max="10494" width="13.25" style="1" customWidth="1"/>
    <col min="10495" max="10495" width="14.25" style="1" customWidth="1"/>
    <col min="10496" max="10496" width="13.875" style="1" customWidth="1"/>
    <col min="10497" max="10497" width="11.5" style="1" customWidth="1"/>
    <col min="10498" max="10498" width="7.5" style="1" customWidth="1"/>
    <col min="10499" max="10730" width="9" style="1" customWidth="1"/>
    <col min="10731" max="10747" width="4.375" style="1"/>
    <col min="10748" max="10748" width="6.625" style="1" customWidth="1"/>
    <col min="10749" max="10749" width="11.25" style="1" customWidth="1"/>
    <col min="10750" max="10750" width="13.25" style="1" customWidth="1"/>
    <col min="10751" max="10751" width="14.25" style="1" customWidth="1"/>
    <col min="10752" max="10752" width="13.875" style="1" customWidth="1"/>
    <col min="10753" max="10753" width="11.5" style="1" customWidth="1"/>
    <col min="10754" max="10754" width="7.5" style="1" customWidth="1"/>
    <col min="10755" max="10986" width="9" style="1" customWidth="1"/>
    <col min="10987" max="11003" width="4.375" style="1"/>
    <col min="11004" max="11004" width="6.625" style="1" customWidth="1"/>
    <col min="11005" max="11005" width="11.25" style="1" customWidth="1"/>
    <col min="11006" max="11006" width="13.25" style="1" customWidth="1"/>
    <col min="11007" max="11007" width="14.25" style="1" customWidth="1"/>
    <col min="11008" max="11008" width="13.875" style="1" customWidth="1"/>
    <col min="11009" max="11009" width="11.5" style="1" customWidth="1"/>
    <col min="11010" max="11010" width="7.5" style="1" customWidth="1"/>
    <col min="11011" max="11242" width="9" style="1" customWidth="1"/>
    <col min="11243" max="11259" width="4.375" style="1"/>
    <col min="11260" max="11260" width="6.625" style="1" customWidth="1"/>
    <col min="11261" max="11261" width="11.25" style="1" customWidth="1"/>
    <col min="11262" max="11262" width="13.25" style="1" customWidth="1"/>
    <col min="11263" max="11263" width="14.25" style="1" customWidth="1"/>
    <col min="11264" max="11264" width="13.875" style="1" customWidth="1"/>
    <col min="11265" max="11265" width="11.5" style="1" customWidth="1"/>
    <col min="11266" max="11266" width="7.5" style="1" customWidth="1"/>
    <col min="11267" max="11498" width="9" style="1" customWidth="1"/>
    <col min="11499" max="11515" width="4.375" style="1"/>
    <col min="11516" max="11516" width="6.625" style="1" customWidth="1"/>
    <col min="11517" max="11517" width="11.25" style="1" customWidth="1"/>
    <col min="11518" max="11518" width="13.25" style="1" customWidth="1"/>
    <col min="11519" max="11519" width="14.25" style="1" customWidth="1"/>
    <col min="11520" max="11520" width="13.875" style="1" customWidth="1"/>
    <col min="11521" max="11521" width="11.5" style="1" customWidth="1"/>
    <col min="11522" max="11522" width="7.5" style="1" customWidth="1"/>
    <col min="11523" max="11754" width="9" style="1" customWidth="1"/>
    <col min="11755" max="11771" width="4.375" style="1"/>
    <col min="11772" max="11772" width="6.625" style="1" customWidth="1"/>
    <col min="11773" max="11773" width="11.25" style="1" customWidth="1"/>
    <col min="11774" max="11774" width="13.25" style="1" customWidth="1"/>
    <col min="11775" max="11775" width="14.25" style="1" customWidth="1"/>
    <col min="11776" max="11776" width="13.875" style="1" customWidth="1"/>
    <col min="11777" max="11777" width="11.5" style="1" customWidth="1"/>
    <col min="11778" max="11778" width="7.5" style="1" customWidth="1"/>
    <col min="11779" max="12010" width="9" style="1" customWidth="1"/>
    <col min="12011" max="12027" width="4.375" style="1"/>
    <col min="12028" max="12028" width="6.625" style="1" customWidth="1"/>
    <col min="12029" max="12029" width="11.25" style="1" customWidth="1"/>
    <col min="12030" max="12030" width="13.25" style="1" customWidth="1"/>
    <col min="12031" max="12031" width="14.25" style="1" customWidth="1"/>
    <col min="12032" max="12032" width="13.875" style="1" customWidth="1"/>
    <col min="12033" max="12033" width="11.5" style="1" customWidth="1"/>
    <col min="12034" max="12034" width="7.5" style="1" customWidth="1"/>
    <col min="12035" max="12266" width="9" style="1" customWidth="1"/>
    <col min="12267" max="12283" width="4.375" style="1"/>
    <col min="12284" max="12284" width="6.625" style="1" customWidth="1"/>
    <col min="12285" max="12285" width="11.25" style="1" customWidth="1"/>
    <col min="12286" max="12286" width="13.25" style="1" customWidth="1"/>
    <col min="12287" max="12287" width="14.25" style="1" customWidth="1"/>
    <col min="12288" max="12288" width="13.875" style="1" customWidth="1"/>
    <col min="12289" max="12289" width="11.5" style="1" customWidth="1"/>
    <col min="12290" max="12290" width="7.5" style="1" customWidth="1"/>
    <col min="12291" max="12522" width="9" style="1" customWidth="1"/>
    <col min="12523" max="12539" width="4.375" style="1"/>
    <col min="12540" max="12540" width="6.625" style="1" customWidth="1"/>
    <col min="12541" max="12541" width="11.25" style="1" customWidth="1"/>
    <col min="12542" max="12542" width="13.25" style="1" customWidth="1"/>
    <col min="12543" max="12543" width="14.25" style="1" customWidth="1"/>
    <col min="12544" max="12544" width="13.875" style="1" customWidth="1"/>
    <col min="12545" max="12545" width="11.5" style="1" customWidth="1"/>
    <col min="12546" max="12546" width="7.5" style="1" customWidth="1"/>
    <col min="12547" max="12778" width="9" style="1" customWidth="1"/>
    <col min="12779" max="12795" width="4.375" style="1"/>
    <col min="12796" max="12796" width="6.625" style="1" customWidth="1"/>
    <col min="12797" max="12797" width="11.25" style="1" customWidth="1"/>
    <col min="12798" max="12798" width="13.25" style="1" customWidth="1"/>
    <col min="12799" max="12799" width="14.25" style="1" customWidth="1"/>
    <col min="12800" max="12800" width="13.875" style="1" customWidth="1"/>
    <col min="12801" max="12801" width="11.5" style="1" customWidth="1"/>
    <col min="12802" max="12802" width="7.5" style="1" customWidth="1"/>
    <col min="12803" max="13034" width="9" style="1" customWidth="1"/>
    <col min="13035" max="13051" width="4.375" style="1"/>
    <col min="13052" max="13052" width="6.625" style="1" customWidth="1"/>
    <col min="13053" max="13053" width="11.25" style="1" customWidth="1"/>
    <col min="13054" max="13054" width="13.25" style="1" customWidth="1"/>
    <col min="13055" max="13055" width="14.25" style="1" customWidth="1"/>
    <col min="13056" max="13056" width="13.875" style="1" customWidth="1"/>
    <col min="13057" max="13057" width="11.5" style="1" customWidth="1"/>
    <col min="13058" max="13058" width="7.5" style="1" customWidth="1"/>
    <col min="13059" max="13290" width="9" style="1" customWidth="1"/>
    <col min="13291" max="13307" width="4.375" style="1"/>
    <col min="13308" max="13308" width="6.625" style="1" customWidth="1"/>
    <col min="13309" max="13309" width="11.25" style="1" customWidth="1"/>
    <col min="13310" max="13310" width="13.25" style="1" customWidth="1"/>
    <col min="13311" max="13311" width="14.25" style="1" customWidth="1"/>
    <col min="13312" max="13312" width="13.875" style="1" customWidth="1"/>
    <col min="13313" max="13313" width="11.5" style="1" customWidth="1"/>
    <col min="13314" max="13314" width="7.5" style="1" customWidth="1"/>
    <col min="13315" max="13546" width="9" style="1" customWidth="1"/>
    <col min="13547" max="13563" width="4.375" style="1"/>
    <col min="13564" max="13564" width="6.625" style="1" customWidth="1"/>
    <col min="13565" max="13565" width="11.25" style="1" customWidth="1"/>
    <col min="13566" max="13566" width="13.25" style="1" customWidth="1"/>
    <col min="13567" max="13567" width="14.25" style="1" customWidth="1"/>
    <col min="13568" max="13568" width="13.875" style="1" customWidth="1"/>
    <col min="13569" max="13569" width="11.5" style="1" customWidth="1"/>
    <col min="13570" max="13570" width="7.5" style="1" customWidth="1"/>
    <col min="13571" max="13802" width="9" style="1" customWidth="1"/>
    <col min="13803" max="13819" width="4.375" style="1"/>
    <col min="13820" max="13820" width="6.625" style="1" customWidth="1"/>
    <col min="13821" max="13821" width="11.25" style="1" customWidth="1"/>
    <col min="13822" max="13822" width="13.25" style="1" customWidth="1"/>
    <col min="13823" max="13823" width="14.25" style="1" customWidth="1"/>
    <col min="13824" max="13824" width="13.875" style="1" customWidth="1"/>
    <col min="13825" max="13825" width="11.5" style="1" customWidth="1"/>
    <col min="13826" max="13826" width="7.5" style="1" customWidth="1"/>
    <col min="13827" max="14058" width="9" style="1" customWidth="1"/>
    <col min="14059" max="14075" width="4.375" style="1"/>
    <col min="14076" max="14076" width="6.625" style="1" customWidth="1"/>
    <col min="14077" max="14077" width="11.25" style="1" customWidth="1"/>
    <col min="14078" max="14078" width="13.25" style="1" customWidth="1"/>
    <col min="14079" max="14079" width="14.25" style="1" customWidth="1"/>
    <col min="14080" max="14080" width="13.875" style="1" customWidth="1"/>
    <col min="14081" max="14081" width="11.5" style="1" customWidth="1"/>
    <col min="14082" max="14082" width="7.5" style="1" customWidth="1"/>
    <col min="14083" max="14314" width="9" style="1" customWidth="1"/>
    <col min="14315" max="14331" width="4.375" style="1"/>
    <col min="14332" max="14332" width="6.625" style="1" customWidth="1"/>
    <col min="14333" max="14333" width="11.25" style="1" customWidth="1"/>
    <col min="14334" max="14334" width="13.25" style="1" customWidth="1"/>
    <col min="14335" max="14335" width="14.25" style="1" customWidth="1"/>
    <col min="14336" max="14336" width="13.875" style="1" customWidth="1"/>
    <col min="14337" max="14337" width="11.5" style="1" customWidth="1"/>
    <col min="14338" max="14338" width="7.5" style="1" customWidth="1"/>
    <col min="14339" max="14570" width="9" style="1" customWidth="1"/>
    <col min="14571" max="14587" width="4.375" style="1"/>
    <col min="14588" max="14588" width="6.625" style="1" customWidth="1"/>
    <col min="14589" max="14589" width="11.25" style="1" customWidth="1"/>
    <col min="14590" max="14590" width="13.25" style="1" customWidth="1"/>
    <col min="14591" max="14591" width="14.25" style="1" customWidth="1"/>
    <col min="14592" max="14592" width="13.875" style="1" customWidth="1"/>
    <col min="14593" max="14593" width="11.5" style="1" customWidth="1"/>
    <col min="14594" max="14594" width="7.5" style="1" customWidth="1"/>
    <col min="14595" max="14826" width="9" style="1" customWidth="1"/>
    <col min="14827" max="14843" width="4.375" style="1"/>
    <col min="14844" max="14844" width="6.625" style="1" customWidth="1"/>
    <col min="14845" max="14845" width="11.25" style="1" customWidth="1"/>
    <col min="14846" max="14846" width="13.25" style="1" customWidth="1"/>
    <col min="14847" max="14847" width="14.25" style="1" customWidth="1"/>
    <col min="14848" max="14848" width="13.875" style="1" customWidth="1"/>
    <col min="14849" max="14849" width="11.5" style="1" customWidth="1"/>
    <col min="14850" max="14850" width="7.5" style="1" customWidth="1"/>
    <col min="14851" max="15082" width="9" style="1" customWidth="1"/>
    <col min="15083" max="15099" width="4.375" style="1"/>
    <col min="15100" max="15100" width="6.625" style="1" customWidth="1"/>
    <col min="15101" max="15101" width="11.25" style="1" customWidth="1"/>
    <col min="15102" max="15102" width="13.25" style="1" customWidth="1"/>
    <col min="15103" max="15103" width="14.25" style="1" customWidth="1"/>
    <col min="15104" max="15104" width="13.875" style="1" customWidth="1"/>
    <col min="15105" max="15105" width="11.5" style="1" customWidth="1"/>
    <col min="15106" max="15106" width="7.5" style="1" customWidth="1"/>
    <col min="15107" max="15338" width="9" style="1" customWidth="1"/>
    <col min="15339" max="15355" width="4.375" style="1"/>
    <col min="15356" max="15356" width="6.625" style="1" customWidth="1"/>
    <col min="15357" max="15357" width="11.25" style="1" customWidth="1"/>
    <col min="15358" max="15358" width="13.25" style="1" customWidth="1"/>
    <col min="15359" max="15359" width="14.25" style="1" customWidth="1"/>
    <col min="15360" max="15360" width="13.875" style="1" customWidth="1"/>
    <col min="15361" max="15361" width="11.5" style="1" customWidth="1"/>
    <col min="15362" max="15362" width="7.5" style="1" customWidth="1"/>
    <col min="15363" max="15594" width="9" style="1" customWidth="1"/>
    <col min="15595" max="15611" width="4.375" style="1"/>
    <col min="15612" max="15612" width="6.625" style="1" customWidth="1"/>
    <col min="15613" max="15613" width="11.25" style="1" customWidth="1"/>
    <col min="15614" max="15614" width="13.25" style="1" customWidth="1"/>
    <col min="15615" max="15615" width="14.25" style="1" customWidth="1"/>
    <col min="15616" max="15616" width="13.875" style="1" customWidth="1"/>
    <col min="15617" max="15617" width="11.5" style="1" customWidth="1"/>
    <col min="15618" max="15618" width="7.5" style="1" customWidth="1"/>
    <col min="15619" max="15850" width="9" style="1" customWidth="1"/>
    <col min="15851" max="15867" width="4.375" style="1"/>
    <col min="15868" max="15868" width="6.625" style="1" customWidth="1"/>
    <col min="15869" max="15869" width="11.25" style="1" customWidth="1"/>
    <col min="15870" max="15870" width="13.25" style="1" customWidth="1"/>
    <col min="15871" max="15871" width="14.25" style="1" customWidth="1"/>
    <col min="15872" max="15872" width="13.875" style="1" customWidth="1"/>
    <col min="15873" max="15873" width="11.5" style="1" customWidth="1"/>
    <col min="15874" max="15874" width="7.5" style="1" customWidth="1"/>
    <col min="15875" max="16106" width="9" style="1" customWidth="1"/>
    <col min="16107" max="16123" width="4.375" style="1"/>
    <col min="16124" max="16124" width="6.625" style="1" customWidth="1"/>
    <col min="16125" max="16125" width="11.25" style="1" customWidth="1"/>
    <col min="16126" max="16126" width="13.25" style="1" customWidth="1"/>
    <col min="16127" max="16127" width="14.25" style="1" customWidth="1"/>
    <col min="16128" max="16128" width="13.875" style="1" customWidth="1"/>
    <col min="16129" max="16129" width="11.5" style="1" customWidth="1"/>
    <col min="16130" max="16130" width="7.5" style="1" customWidth="1"/>
    <col min="16131" max="16362" width="9" style="1" customWidth="1"/>
    <col min="16363" max="16384" width="4.375" style="1"/>
  </cols>
  <sheetData>
    <row r="1" ht="17" customHeight="1" spans="1:3">
      <c r="A1" s="2" t="s">
        <v>0</v>
      </c>
      <c r="B1" s="2"/>
      <c r="C1" s="2"/>
    </row>
    <row r="2" ht="11" customHeight="1" spans="1:8">
      <c r="A2" s="3" t="s">
        <v>1</v>
      </c>
      <c r="B2" s="4"/>
      <c r="C2" s="4"/>
      <c r="F2" s="5"/>
      <c r="G2" s="5"/>
      <c r="H2" s="5"/>
    </row>
    <row r="3" ht="11" customHeight="1" spans="1:31">
      <c r="A3" s="6" t="s">
        <v>2</v>
      </c>
      <c r="B3" s="6" t="s">
        <v>3</v>
      </c>
      <c r="C3" s="7" t="s">
        <v>4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ht="12" customHeight="1" spans="1:31">
      <c r="A4" s="9"/>
      <c r="B4" s="9"/>
      <c r="C4" s="10" t="s">
        <v>5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ht="14" customHeight="1" spans="1:3">
      <c r="A5" s="11" t="s">
        <v>6</v>
      </c>
      <c r="B5" s="12">
        <f>SUM(B7,B9,B16,B23,B29,B33,B40,B47,B53,B59,B69)</f>
        <v>10000</v>
      </c>
      <c r="C5" s="13"/>
    </row>
    <row r="6" s="1" customFormat="1" ht="14" customHeight="1" spans="1:3">
      <c r="A6" s="11" t="s">
        <v>7</v>
      </c>
      <c r="B6" s="12">
        <v>238</v>
      </c>
      <c r="C6" s="13"/>
    </row>
    <row r="7" s="1" customFormat="1" ht="21" customHeight="1" spans="1:9">
      <c r="A7" s="14" t="s">
        <v>8</v>
      </c>
      <c r="B7" s="15">
        <v>238</v>
      </c>
      <c r="C7" s="16"/>
      <c r="D7" s="17"/>
      <c r="E7" s="18"/>
      <c r="F7" s="19"/>
      <c r="G7" s="18"/>
      <c r="H7" s="18"/>
      <c r="I7" s="18"/>
    </row>
    <row r="8" s="1" customFormat="1" ht="14" customHeight="1" spans="1:9">
      <c r="A8" s="14" t="s">
        <v>9</v>
      </c>
      <c r="B8" s="15">
        <f>SUM(B9,B16,B23,B29,B33,B40,B47,B53,B59,B69)</f>
        <v>9762</v>
      </c>
      <c r="C8" s="16"/>
      <c r="D8" s="17"/>
      <c r="E8" s="18"/>
      <c r="F8" s="19"/>
      <c r="G8" s="18"/>
      <c r="H8" s="18"/>
      <c r="I8" s="18"/>
    </row>
    <row r="9" s="1" customFormat="1" ht="14" customHeight="1" spans="1:9">
      <c r="A9" s="20" t="s">
        <v>10</v>
      </c>
      <c r="B9" s="21">
        <f>SUM(B10,B13:B15)</f>
        <v>1680</v>
      </c>
      <c r="C9" s="13"/>
      <c r="D9" s="17"/>
      <c r="E9" s="18"/>
      <c r="F9" s="19"/>
      <c r="G9" s="18"/>
      <c r="H9" s="18"/>
      <c r="I9" s="18"/>
    </row>
    <row r="10" s="1" customFormat="1" ht="14.25" spans="1:9">
      <c r="A10" s="22" t="s">
        <v>11</v>
      </c>
      <c r="B10" s="15">
        <f>528+136+160</f>
        <v>824</v>
      </c>
      <c r="C10" s="16"/>
      <c r="D10" s="17"/>
      <c r="E10" s="18"/>
      <c r="F10" s="19"/>
      <c r="G10" s="18"/>
      <c r="H10" s="18"/>
      <c r="I10" s="18"/>
    </row>
    <row r="11" s="1" customFormat="1" ht="14.25" spans="1:9">
      <c r="A11" s="22" t="s">
        <v>12</v>
      </c>
      <c r="B11" s="15">
        <v>136</v>
      </c>
      <c r="C11" s="16"/>
      <c r="D11" s="17"/>
      <c r="E11" s="18"/>
      <c r="F11" s="19"/>
      <c r="G11" s="18"/>
      <c r="H11" s="18"/>
      <c r="I11" s="18"/>
    </row>
    <row r="12" s="1" customFormat="1" ht="14.25" spans="1:9">
      <c r="A12" s="23" t="s">
        <v>13</v>
      </c>
      <c r="B12" s="15">
        <v>160</v>
      </c>
      <c r="C12" s="16"/>
      <c r="D12" s="17"/>
      <c r="E12" s="18"/>
      <c r="F12" s="19"/>
      <c r="G12" s="18"/>
      <c r="H12" s="18"/>
      <c r="I12" s="18"/>
    </row>
    <row r="13" s="1" customFormat="1" ht="14.25" spans="1:9">
      <c r="A13" s="24" t="s">
        <v>14</v>
      </c>
      <c r="B13" s="15">
        <v>211</v>
      </c>
      <c r="C13" s="16"/>
      <c r="D13" s="17"/>
      <c r="E13" s="18"/>
      <c r="F13" s="19"/>
      <c r="G13" s="18"/>
      <c r="H13" s="18"/>
      <c r="I13" s="18"/>
    </row>
    <row r="14" s="1" customFormat="1" ht="14.25" spans="1:9">
      <c r="A14" s="22" t="s">
        <v>15</v>
      </c>
      <c r="B14" s="15">
        <f>202+285</f>
        <v>487</v>
      </c>
      <c r="C14" s="25" t="s">
        <v>16</v>
      </c>
      <c r="D14" s="17"/>
      <c r="E14" s="18"/>
      <c r="F14" s="19"/>
      <c r="G14" s="18"/>
      <c r="H14" s="18"/>
      <c r="I14" s="18"/>
    </row>
    <row r="15" s="1" customFormat="1" ht="14.25" spans="1:9">
      <c r="A15" s="22" t="s">
        <v>17</v>
      </c>
      <c r="B15" s="15">
        <v>158</v>
      </c>
      <c r="C15" s="26"/>
      <c r="D15" s="17"/>
      <c r="E15" s="18"/>
      <c r="F15" s="19"/>
      <c r="G15" s="27"/>
      <c r="H15" s="27"/>
      <c r="I15" s="18"/>
    </row>
    <row r="16" s="1" customFormat="1" ht="14.25" spans="1:9">
      <c r="A16" s="20" t="s">
        <v>18</v>
      </c>
      <c r="B16" s="21">
        <f>SUM(B17:B22)</f>
        <v>1457</v>
      </c>
      <c r="C16" s="28"/>
      <c r="D16" s="17"/>
      <c r="E16" s="18"/>
      <c r="F16" s="19"/>
      <c r="G16" s="18"/>
      <c r="H16" s="18"/>
      <c r="I16" s="18"/>
    </row>
    <row r="17" s="1" customFormat="1" ht="14.25" spans="1:9">
      <c r="A17" s="22" t="s">
        <v>19</v>
      </c>
      <c r="B17" s="15">
        <v>394</v>
      </c>
      <c r="C17" s="26"/>
      <c r="D17" s="17"/>
      <c r="E17" s="18"/>
      <c r="F17" s="19"/>
      <c r="G17" s="18"/>
      <c r="H17" s="18"/>
      <c r="I17" s="18"/>
    </row>
    <row r="18" s="1" customFormat="1" ht="14.25" spans="1:9">
      <c r="A18" s="22" t="s">
        <v>20</v>
      </c>
      <c r="B18" s="15">
        <v>155</v>
      </c>
      <c r="C18" s="26"/>
      <c r="D18" s="17"/>
      <c r="E18" s="27"/>
      <c r="F18" s="19"/>
      <c r="G18" s="27"/>
      <c r="H18" s="27"/>
      <c r="I18" s="18"/>
    </row>
    <row r="19" s="1" customFormat="1" ht="14.25" spans="1:9">
      <c r="A19" s="22" t="s">
        <v>21</v>
      </c>
      <c r="B19" s="15">
        <v>172</v>
      </c>
      <c r="C19" s="26"/>
      <c r="D19" s="17"/>
      <c r="E19" s="18"/>
      <c r="F19" s="19"/>
      <c r="G19" s="18"/>
      <c r="H19" s="18"/>
      <c r="I19" s="18"/>
    </row>
    <row r="20" s="1" customFormat="1" spans="1:3">
      <c r="A20" s="22" t="s">
        <v>22</v>
      </c>
      <c r="B20" s="15">
        <v>128</v>
      </c>
      <c r="C20" s="26"/>
    </row>
    <row r="21" s="1" customFormat="1" spans="1:3">
      <c r="A21" s="22" t="s">
        <v>23</v>
      </c>
      <c r="B21" s="15">
        <v>127</v>
      </c>
      <c r="C21" s="26"/>
    </row>
    <row r="22" s="1" customFormat="1" spans="1:3">
      <c r="A22" s="22" t="s">
        <v>24</v>
      </c>
      <c r="B22" s="15">
        <f>164+317</f>
        <v>481</v>
      </c>
      <c r="C22" s="25" t="s">
        <v>25</v>
      </c>
    </row>
    <row r="23" s="1" customFormat="1" spans="1:3">
      <c r="A23" s="20" t="s">
        <v>26</v>
      </c>
      <c r="B23" s="21">
        <f>SUM(B24:B28)</f>
        <v>976</v>
      </c>
      <c r="C23" s="28"/>
    </row>
    <row r="24" s="1" customFormat="1" spans="1:3">
      <c r="A24" s="22" t="s">
        <v>27</v>
      </c>
      <c r="B24" s="15">
        <v>142</v>
      </c>
      <c r="C24" s="26"/>
    </row>
    <row r="25" s="1" customFormat="1" spans="1:3">
      <c r="A25" s="22" t="s">
        <v>28</v>
      </c>
      <c r="B25" s="15">
        <v>160</v>
      </c>
      <c r="C25" s="26"/>
    </row>
    <row r="26" s="1" customFormat="1" spans="1:3">
      <c r="A26" s="22" t="s">
        <v>29</v>
      </c>
      <c r="B26" s="15">
        <v>135</v>
      </c>
      <c r="C26" s="26"/>
    </row>
    <row r="27" s="1" customFormat="1" spans="1:3">
      <c r="A27" s="22" t="s">
        <v>30</v>
      </c>
      <c r="B27" s="15">
        <v>214</v>
      </c>
      <c r="C27" s="26"/>
    </row>
    <row r="28" s="1" customFormat="1" spans="1:3">
      <c r="A28" s="22" t="s">
        <v>31</v>
      </c>
      <c r="B28" s="15">
        <f>126+199</f>
        <v>325</v>
      </c>
      <c r="C28" s="25" t="s">
        <v>32</v>
      </c>
    </row>
    <row r="29" s="1" customFormat="1" spans="1:100">
      <c r="A29" s="20" t="s">
        <v>33</v>
      </c>
      <c r="B29" s="21">
        <f>SUM(B30:B32)</f>
        <v>644</v>
      </c>
      <c r="C29" s="2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</row>
    <row r="30" s="1" customFormat="1" spans="1:3">
      <c r="A30" s="22" t="s">
        <v>34</v>
      </c>
      <c r="B30" s="15">
        <v>149</v>
      </c>
      <c r="C30" s="26"/>
    </row>
    <row r="31" s="1" customFormat="1" spans="1:3">
      <c r="A31" s="22" t="s">
        <v>35</v>
      </c>
      <c r="B31" s="15">
        <v>142</v>
      </c>
      <c r="C31" s="26"/>
    </row>
    <row r="32" s="1" customFormat="1" spans="1:3">
      <c r="A32" s="22" t="s">
        <v>36</v>
      </c>
      <c r="B32" s="15">
        <f>130+223</f>
        <v>353</v>
      </c>
      <c r="C32" s="25" t="s">
        <v>37</v>
      </c>
    </row>
    <row r="33" s="1" customFormat="1" spans="1:3">
      <c r="A33" s="20" t="s">
        <v>38</v>
      </c>
      <c r="B33" s="21">
        <f>SUM(B34:B39)</f>
        <v>955</v>
      </c>
      <c r="C33" s="28"/>
    </row>
    <row r="34" s="1" customFormat="1" spans="1:3">
      <c r="A34" s="22" t="s">
        <v>39</v>
      </c>
      <c r="B34" s="15">
        <v>109</v>
      </c>
      <c r="C34" s="26"/>
    </row>
    <row r="35" s="1" customFormat="1" ht="34" customHeight="1" spans="1:3">
      <c r="A35" s="22" t="s">
        <v>40</v>
      </c>
      <c r="B35" s="15">
        <f>89+136+169</f>
        <v>394</v>
      </c>
      <c r="C35" s="25" t="s">
        <v>41</v>
      </c>
    </row>
    <row r="36" s="1" customFormat="1" spans="1:3">
      <c r="A36" s="22" t="s">
        <v>42</v>
      </c>
      <c r="B36" s="15">
        <v>113</v>
      </c>
      <c r="C36" s="26"/>
    </row>
    <row r="37" s="1" customFormat="1" spans="1:3">
      <c r="A37" s="22" t="s">
        <v>43</v>
      </c>
      <c r="B37" s="15">
        <v>128</v>
      </c>
      <c r="C37" s="26"/>
    </row>
    <row r="38" s="1" customFormat="1" spans="1:3">
      <c r="A38" s="22" t="s">
        <v>44</v>
      </c>
      <c r="B38" s="15">
        <v>141</v>
      </c>
      <c r="C38" s="26"/>
    </row>
    <row r="39" s="1" customFormat="1" spans="1:3">
      <c r="A39" s="22" t="s">
        <v>45</v>
      </c>
      <c r="B39" s="15">
        <v>70</v>
      </c>
      <c r="C39" s="26"/>
    </row>
    <row r="40" s="1" customFormat="1" spans="1:3">
      <c r="A40" s="20" t="s">
        <v>46</v>
      </c>
      <c r="B40" s="21">
        <f>SUM(B41,B43:B46)</f>
        <v>780</v>
      </c>
      <c r="C40" s="28"/>
    </row>
    <row r="41" s="1" customFormat="1" spans="1:3">
      <c r="A41" s="22" t="s">
        <v>47</v>
      </c>
      <c r="B41" s="15">
        <f>197+340</f>
        <v>537</v>
      </c>
      <c r="C41" s="29" t="s">
        <v>48</v>
      </c>
    </row>
    <row r="42" s="1" customFormat="1" spans="1:3">
      <c r="A42" s="22" t="s">
        <v>49</v>
      </c>
      <c r="B42" s="15">
        <v>94</v>
      </c>
      <c r="C42" s="26"/>
    </row>
    <row r="43" s="1" customFormat="1" spans="1:3">
      <c r="A43" s="22" t="s">
        <v>50</v>
      </c>
      <c r="B43" s="15">
        <v>77</v>
      </c>
      <c r="C43" s="26"/>
    </row>
    <row r="44" s="1" customFormat="1" spans="1:3">
      <c r="A44" s="22" t="s">
        <v>51</v>
      </c>
      <c r="B44" s="15">
        <v>61</v>
      </c>
      <c r="C44" s="26"/>
    </row>
    <row r="45" s="1" customFormat="1" spans="1:3">
      <c r="A45" s="22" t="s">
        <v>52</v>
      </c>
      <c r="B45" s="15">
        <v>34</v>
      </c>
      <c r="C45" s="26"/>
    </row>
    <row r="46" s="1" customFormat="1" spans="1:3">
      <c r="A46" s="22" t="s">
        <v>53</v>
      </c>
      <c r="B46" s="15">
        <v>71</v>
      </c>
      <c r="C46" s="26"/>
    </row>
    <row r="47" s="1" customFormat="1" spans="1:3">
      <c r="A47" s="20" t="s">
        <v>54</v>
      </c>
      <c r="B47" s="21">
        <f>SUM(B48:B52)</f>
        <v>1214</v>
      </c>
      <c r="C47" s="28"/>
    </row>
    <row r="48" s="1" customFormat="1" spans="1:3">
      <c r="A48" s="22" t="s">
        <v>55</v>
      </c>
      <c r="B48" s="15">
        <v>109</v>
      </c>
      <c r="C48" s="26"/>
    </row>
    <row r="49" s="1" customFormat="1" spans="1:3">
      <c r="A49" s="22" t="s">
        <v>56</v>
      </c>
      <c r="B49" s="15">
        <v>113</v>
      </c>
      <c r="C49" s="26"/>
    </row>
    <row r="50" s="1" customFormat="1" spans="1:3">
      <c r="A50" s="22" t="s">
        <v>57</v>
      </c>
      <c r="B50" s="15">
        <v>156</v>
      </c>
      <c r="C50" s="26"/>
    </row>
    <row r="51" s="1" customFormat="1" ht="21" spans="1:3">
      <c r="A51" s="22" t="s">
        <v>58</v>
      </c>
      <c r="B51" s="15">
        <f>85+421+164</f>
        <v>670</v>
      </c>
      <c r="C51" s="29" t="s">
        <v>59</v>
      </c>
    </row>
    <row r="52" s="1" customFormat="1" spans="1:3">
      <c r="A52" s="22" t="s">
        <v>60</v>
      </c>
      <c r="B52" s="15">
        <v>166</v>
      </c>
      <c r="C52" s="26"/>
    </row>
    <row r="53" s="1" customFormat="1" spans="1:3">
      <c r="A53" s="20" t="s">
        <v>61</v>
      </c>
      <c r="B53" s="21">
        <f>SUM(B54:B58)</f>
        <v>959</v>
      </c>
      <c r="C53" s="28"/>
    </row>
    <row r="54" s="1" customFormat="1" spans="1:3">
      <c r="A54" s="22" t="s">
        <v>62</v>
      </c>
      <c r="B54" s="15">
        <f>118+270</f>
        <v>388</v>
      </c>
      <c r="C54" s="29" t="s">
        <v>63</v>
      </c>
    </row>
    <row r="55" s="1" customFormat="1" spans="1:3">
      <c r="A55" s="22" t="s">
        <v>64</v>
      </c>
      <c r="B55" s="15">
        <v>90</v>
      </c>
      <c r="C55" s="26"/>
    </row>
    <row r="56" s="1" customFormat="1" spans="1:3">
      <c r="A56" s="22" t="s">
        <v>65</v>
      </c>
      <c r="B56" s="15">
        <v>87</v>
      </c>
      <c r="C56" s="26"/>
    </row>
    <row r="57" s="1" customFormat="1" spans="1:3">
      <c r="A57" s="22" t="s">
        <v>66</v>
      </c>
      <c r="B57" s="15">
        <f>106+5+185</f>
        <v>296</v>
      </c>
      <c r="C57" s="29" t="s">
        <v>67</v>
      </c>
    </row>
    <row r="58" s="1" customFormat="1" spans="1:3">
      <c r="A58" s="22" t="s">
        <v>68</v>
      </c>
      <c r="B58" s="15">
        <v>98</v>
      </c>
      <c r="C58" s="26"/>
    </row>
    <row r="59" s="1" customFormat="1" spans="1:3">
      <c r="A59" s="20" t="s">
        <v>69</v>
      </c>
      <c r="B59" s="21">
        <f>SUM(B60:B68)</f>
        <v>1063</v>
      </c>
      <c r="C59" s="28"/>
    </row>
    <row r="60" s="1" customFormat="1" spans="1:3">
      <c r="A60" s="22" t="s">
        <v>70</v>
      </c>
      <c r="B60" s="15">
        <v>41</v>
      </c>
      <c r="C60" s="26"/>
    </row>
    <row r="61" s="1" customFormat="1" spans="1:3">
      <c r="A61" s="22" t="s">
        <v>71</v>
      </c>
      <c r="B61" s="15">
        <v>81</v>
      </c>
      <c r="C61" s="26"/>
    </row>
    <row r="62" s="1" customFormat="1" spans="1:3">
      <c r="A62" s="22" t="s">
        <v>72</v>
      </c>
      <c r="B62" s="15">
        <v>120</v>
      </c>
      <c r="C62" s="26"/>
    </row>
    <row r="63" s="1" customFormat="1" spans="1:3">
      <c r="A63" s="22" t="s">
        <v>73</v>
      </c>
      <c r="B63" s="15">
        <v>77</v>
      </c>
      <c r="C63" s="26"/>
    </row>
    <row r="64" s="1" customFormat="1" spans="1:3">
      <c r="A64" s="22" t="s">
        <v>74</v>
      </c>
      <c r="B64" s="15">
        <f>83+153</f>
        <v>236</v>
      </c>
      <c r="C64" s="29" t="s">
        <v>75</v>
      </c>
    </row>
    <row r="65" s="1" customFormat="1" spans="1:3">
      <c r="A65" s="22" t="s">
        <v>76</v>
      </c>
      <c r="B65" s="15">
        <f>81+138</f>
        <v>219</v>
      </c>
      <c r="C65" s="29" t="s">
        <v>77</v>
      </c>
    </row>
    <row r="66" s="1" customFormat="1" spans="1:3">
      <c r="A66" s="22" t="s">
        <v>78</v>
      </c>
      <c r="B66" s="15">
        <v>71</v>
      </c>
      <c r="C66" s="30"/>
    </row>
    <row r="67" s="1" customFormat="1" spans="1:3">
      <c r="A67" s="22" t="s">
        <v>79</v>
      </c>
      <c r="B67" s="15">
        <v>74</v>
      </c>
      <c r="C67" s="26"/>
    </row>
    <row r="68" s="1" customFormat="1" spans="1:3">
      <c r="A68" s="22" t="s">
        <v>80</v>
      </c>
      <c r="B68" s="15">
        <v>144</v>
      </c>
      <c r="C68" s="26"/>
    </row>
    <row r="69" s="1" customFormat="1" spans="1:3">
      <c r="A69" s="20" t="s">
        <v>81</v>
      </c>
      <c r="B69" s="21">
        <v>34</v>
      </c>
      <c r="C69" s="28"/>
    </row>
    <row r="70" spans="1:3">
      <c r="A70" s="31"/>
      <c r="B70" s="32"/>
      <c r="C70" s="33"/>
    </row>
    <row r="71" spans="1:1">
      <c r="A71" s="34"/>
    </row>
  </sheetData>
  <mergeCells count="5">
    <mergeCell ref="A1:C1"/>
    <mergeCell ref="A2:C2"/>
    <mergeCell ref="F2:H2"/>
    <mergeCell ref="A3:A4"/>
    <mergeCell ref="B3:B4"/>
  </mergeCells>
  <printOptions horizontalCentered="1" verticalCentered="1"/>
  <pageMargins left="1.96805555555556" right="0" top="0" bottom="0" header="0" footer="0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(指标文附表)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</dc:creator>
  <cp:lastModifiedBy>1234</cp:lastModifiedBy>
  <dcterms:created xsi:type="dcterms:W3CDTF">2018-10-19T02:41:00Z</dcterms:created>
  <dcterms:modified xsi:type="dcterms:W3CDTF">2018-11-20T05:59:49Z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