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640" windowHeight="79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<sst xmlns="http://schemas.openxmlformats.org/spreadsheetml/2006/main" count="56">
  <si>
    <r>
      <t>2018</t>
    </r>
    <r>
      <rPr>
        <b/>
        <sz val="18"/>
        <rFont val="宋体"/>
        <family val="1"/>
        <charset val="0"/>
      </rPr>
      <t>年农业综合开发部门项目资金指标分配表</t>
    </r>
  </si>
  <si>
    <t>单位：万元</t>
  </si>
  <si>
    <t>序号</t>
  </si>
  <si>
    <t>项目区</t>
  </si>
  <si>
    <t>合计</t>
  </si>
  <si>
    <t>土地治理</t>
  </si>
  <si>
    <t>产业化发展</t>
  </si>
  <si>
    <t>下达文号</t>
  </si>
  <si>
    <t>小计</t>
  </si>
  <si>
    <t>黑土地综合治理项目</t>
  </si>
  <si>
    <t>中型灌区项目</t>
  </si>
  <si>
    <t>供销社项目</t>
  </si>
  <si>
    <t>林业项目</t>
  </si>
  <si>
    <t>农业项目</t>
  </si>
  <si>
    <t>中央</t>
  </si>
  <si>
    <t>省级</t>
  </si>
  <si>
    <r>
      <t>合</t>
    </r>
    <r>
      <rPr>
        <sz val="14"/>
        <rFont val="Times New Roman"/>
        <family val="1"/>
        <charset val="0"/>
      </rPr>
      <t xml:space="preserve">   </t>
    </r>
    <r>
      <rPr>
        <sz val="14"/>
        <rFont val="宋体"/>
        <charset val="134"/>
      </rPr>
      <t>计</t>
    </r>
  </si>
  <si>
    <t>长春市</t>
  </si>
  <si>
    <t>（1）</t>
  </si>
  <si>
    <t>双阳区</t>
  </si>
  <si>
    <r>
      <t>吉水保联</t>
    </r>
    <r>
      <rPr>
        <sz val="11"/>
        <rFont val="Times New Roman"/>
        <charset val="134"/>
      </rPr>
      <t>[2018]368</t>
    </r>
    <r>
      <rPr>
        <sz val="11"/>
        <rFont val="宋体"/>
        <charset val="134"/>
      </rPr>
      <t>号、吉合金联字[2018]81号</t>
    </r>
  </si>
  <si>
    <t>（2）</t>
  </si>
  <si>
    <t>九台区</t>
  </si>
  <si>
    <r>
      <t>吉水保联</t>
    </r>
    <r>
      <rPr>
        <sz val="11"/>
        <rFont val="Times New Roman"/>
        <charset val="134"/>
      </rPr>
      <t>[2018]368</t>
    </r>
    <r>
      <rPr>
        <sz val="11"/>
        <rFont val="宋体"/>
        <charset val="134"/>
      </rPr>
      <t>号</t>
    </r>
  </si>
  <si>
    <t>榆树市</t>
  </si>
  <si>
    <r>
      <t>吉合金联字</t>
    </r>
    <r>
      <rPr>
        <sz val="11"/>
        <rFont val="Times New Roman"/>
        <charset val="134"/>
      </rPr>
      <t>[2018]81</t>
    </r>
    <r>
      <rPr>
        <sz val="11"/>
        <rFont val="宋体"/>
        <charset val="134"/>
      </rPr>
      <t>号</t>
    </r>
  </si>
  <si>
    <t>舒兰市</t>
  </si>
  <si>
    <t>吉林联发[2018]3号</t>
  </si>
  <si>
    <t>梨树县</t>
  </si>
  <si>
    <t>双辽市</t>
  </si>
  <si>
    <t>吉水规计联[2018]231号</t>
  </si>
  <si>
    <t>伊通县</t>
  </si>
  <si>
    <t>公主岭市</t>
  </si>
  <si>
    <t>东辽县</t>
  </si>
  <si>
    <t>集安市</t>
  </si>
  <si>
    <t>柳河县</t>
  </si>
  <si>
    <t>辉南县</t>
  </si>
  <si>
    <t>吉水保联[2018]368号、吉林联发[2018]3号</t>
  </si>
  <si>
    <t>通化县</t>
  </si>
  <si>
    <t>吉水保联[2018]368号、吉林联发[2018]3号、吉农计发[2018]14号</t>
  </si>
  <si>
    <t>临江市</t>
  </si>
  <si>
    <t>抚松县</t>
  </si>
  <si>
    <t>白城市</t>
  </si>
  <si>
    <t>农计发[2018]14号</t>
  </si>
  <si>
    <t>前郭县</t>
  </si>
  <si>
    <t>延边州</t>
  </si>
  <si>
    <t>延吉市</t>
  </si>
  <si>
    <t>珲春市</t>
  </si>
  <si>
    <t>（3）</t>
  </si>
  <si>
    <t>和龙市</t>
  </si>
  <si>
    <t>（4）</t>
  </si>
  <si>
    <t>汪清县</t>
  </si>
  <si>
    <t>（5）</t>
  </si>
  <si>
    <t>敦化市</t>
  </si>
  <si>
    <t>18</t>
  </si>
  <si>
    <t>长白山管委会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</si>
</sst>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18"/>
      <name val="Times New Roman"/>
      <family val="1"/>
      <charset val="0"/>
    </font>
    <font>
      <b/>
      <sz val="14"/>
      <name val="Times New Roman"/>
      <family val="1"/>
      <charset val="0"/>
    </font>
    <font>
      <sz val="14"/>
      <name val="Times New Roman"/>
      <charset val="134"/>
    </font>
    <font>
      <sz val="12"/>
      <name val="Times New Roman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name val="宋体"/>
      <family val="1"/>
      <charset val="0"/>
    </font>
    <font>
      <sz val="14"/>
      <name val="Times New Roman"/>
      <family val="1"/>
      <charset val="0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right"/>
    </xf>
    <xf numFmtId="49" fontId="6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/>
    <xf numFmtId="0" fontId="6" fillId="0" borderId="2" xfId="0" applyFont="1" applyFill="1" applyBorder="1" applyAlignment="1">
      <alignment horizontal="right"/>
    </xf>
    <xf numFmtId="0" fontId="2" fillId="0" borderId="2" xfId="0" applyFont="1" applyFill="1" applyBorder="1" applyAlignment="1"/>
    <xf numFmtId="0" fontId="9" fillId="0" borderId="0" xfId="0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right" wrapText="1"/>
    </xf>
    <xf numFmtId="0" fontId="1" fillId="0" borderId="2" xfId="0" applyNumberFormat="1" applyFont="1" applyFill="1" applyBorder="1" applyAlignment="1">
      <alignment wrapText="1"/>
    </xf>
    <xf numFmtId="0" fontId="5" fillId="0" borderId="2" xfId="0" applyFont="1" applyFill="1" applyBorder="1" applyAlignment="1">
      <alignment horizontal="right"/>
    </xf>
    <xf numFmtId="0" fontId="10" fillId="0" borderId="2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right"/>
    </xf>
    <xf numFmtId="0" fontId="10" fillId="0" borderId="2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31"/>
  <sheetViews>
    <sheetView tabSelected="1" workbookViewId="0">
      <selection activeCell="A1" sqref="$A1:$XFD1048576"/>
    </sheetView>
  </sheetViews>
  <sheetFormatPr defaultColWidth="9" defaultRowHeight="18.75"/>
  <cols>
    <col min="1" max="1" width="7.875" style="2" customWidth="1"/>
    <col min="2" max="2" width="14.375" style="3" customWidth="1"/>
    <col min="3" max="4" width="9.625" style="3" customWidth="1"/>
    <col min="5" max="5" width="8.875" style="3" customWidth="1"/>
    <col min="6" max="13" width="9.125" style="3" customWidth="1"/>
    <col min="14" max="23" width="8.875" style="3" customWidth="1"/>
    <col min="24" max="24" width="8.5" style="4" customWidth="1"/>
    <col min="25" max="25" width="8.75" style="4" customWidth="1"/>
    <col min="26" max="26" width="9.5" style="4" customWidth="1"/>
    <col min="27" max="27" width="30.125" style="5" customWidth="1"/>
    <col min="28" max="29" width="12" style="1" customWidth="1"/>
    <col min="30" max="30" width="18.125" style="1" customWidth="1"/>
    <col min="31" max="31" width="54.375" style="1" customWidth="1"/>
    <col min="32" max="16384" width="9" style="1"/>
  </cols>
  <sheetData>
    <row r="1" s="1" customFormat="1" ht="69.75" customHeight="1" spans="1:27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34"/>
    </row>
    <row r="2" s="1" customFormat="1" ht="17.25" customHeight="1" spans="1:27">
      <c r="A2" s="2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33"/>
      <c r="Y2" s="33"/>
      <c r="Z2" s="33"/>
      <c r="AA2" s="35" t="s">
        <v>1</v>
      </c>
    </row>
    <row r="3" s="1" customFormat="1" ht="32" customHeight="1" spans="1:27">
      <c r="A3" s="9" t="s">
        <v>2</v>
      </c>
      <c r="B3" s="10" t="s">
        <v>3</v>
      </c>
      <c r="C3" s="11" t="s">
        <v>4</v>
      </c>
      <c r="D3" s="11"/>
      <c r="E3" s="11"/>
      <c r="F3" s="12" t="s">
        <v>5</v>
      </c>
      <c r="G3" s="13"/>
      <c r="H3" s="13"/>
      <c r="I3" s="13"/>
      <c r="J3" s="13"/>
      <c r="K3" s="13"/>
      <c r="L3" s="13"/>
      <c r="M3" s="13"/>
      <c r="N3" s="13"/>
      <c r="O3" s="11" t="s">
        <v>6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36" t="s">
        <v>7</v>
      </c>
    </row>
    <row r="4" s="1" customFormat="1" ht="42" customHeight="1" spans="1:27">
      <c r="A4" s="14"/>
      <c r="B4" s="15"/>
      <c r="C4" s="11"/>
      <c r="D4" s="11"/>
      <c r="E4" s="11"/>
      <c r="F4" s="16" t="s">
        <v>8</v>
      </c>
      <c r="G4" s="11"/>
      <c r="H4" s="11"/>
      <c r="I4" s="16" t="s">
        <v>9</v>
      </c>
      <c r="J4" s="11"/>
      <c r="K4" s="11"/>
      <c r="L4" s="16" t="s">
        <v>10</v>
      </c>
      <c r="M4" s="11"/>
      <c r="N4" s="11"/>
      <c r="O4" s="16" t="s">
        <v>8</v>
      </c>
      <c r="P4" s="11"/>
      <c r="Q4" s="11"/>
      <c r="R4" s="16" t="s">
        <v>11</v>
      </c>
      <c r="S4" s="11"/>
      <c r="T4" s="11"/>
      <c r="U4" s="16" t="s">
        <v>12</v>
      </c>
      <c r="V4" s="11"/>
      <c r="W4" s="11"/>
      <c r="X4" s="16" t="s">
        <v>13</v>
      </c>
      <c r="Y4" s="11"/>
      <c r="Z4" s="11"/>
      <c r="AA4" s="36"/>
    </row>
    <row r="5" s="1" customFormat="1" ht="56.25" customHeight="1" spans="1:27">
      <c r="A5" s="14"/>
      <c r="B5" s="15"/>
      <c r="C5" s="16" t="s">
        <v>4</v>
      </c>
      <c r="D5" s="16" t="s">
        <v>14</v>
      </c>
      <c r="E5" s="16" t="s">
        <v>15</v>
      </c>
      <c r="F5" s="16" t="s">
        <v>8</v>
      </c>
      <c r="G5" s="16" t="s">
        <v>14</v>
      </c>
      <c r="H5" s="16" t="s">
        <v>15</v>
      </c>
      <c r="I5" s="16" t="s">
        <v>8</v>
      </c>
      <c r="J5" s="16" t="s">
        <v>14</v>
      </c>
      <c r="K5" s="16" t="s">
        <v>15</v>
      </c>
      <c r="L5" s="16" t="s">
        <v>8</v>
      </c>
      <c r="M5" s="16" t="s">
        <v>14</v>
      </c>
      <c r="N5" s="16" t="s">
        <v>15</v>
      </c>
      <c r="O5" s="16" t="s">
        <v>8</v>
      </c>
      <c r="P5" s="16" t="s">
        <v>14</v>
      </c>
      <c r="Q5" s="16" t="s">
        <v>15</v>
      </c>
      <c r="R5" s="16" t="s">
        <v>8</v>
      </c>
      <c r="S5" s="16" t="s">
        <v>14</v>
      </c>
      <c r="T5" s="16" t="s">
        <v>15</v>
      </c>
      <c r="U5" s="16" t="s">
        <v>8</v>
      </c>
      <c r="V5" s="16" t="s">
        <v>14</v>
      </c>
      <c r="W5" s="16" t="s">
        <v>15</v>
      </c>
      <c r="X5" s="16" t="s">
        <v>8</v>
      </c>
      <c r="Y5" s="16" t="s">
        <v>14</v>
      </c>
      <c r="Z5" s="16" t="s">
        <v>15</v>
      </c>
      <c r="AA5" s="36"/>
    </row>
    <row r="6" s="1" customFormat="1" ht="30" customHeight="1" spans="1:27">
      <c r="A6" s="17"/>
      <c r="B6" s="18" t="s">
        <v>16</v>
      </c>
      <c r="C6" s="19">
        <f t="shared" ref="C6:Z6" si="0">SUM(C8:C25)+C31</f>
        <v>22754</v>
      </c>
      <c r="D6" s="19">
        <f t="shared" si="0"/>
        <v>16441</v>
      </c>
      <c r="E6" s="19">
        <f t="shared" si="0"/>
        <v>6313</v>
      </c>
      <c r="F6" s="19">
        <f t="shared" si="0"/>
        <v>12196</v>
      </c>
      <c r="G6" s="19">
        <f t="shared" si="0"/>
        <v>8800</v>
      </c>
      <c r="H6" s="19">
        <f t="shared" si="0"/>
        <v>3396</v>
      </c>
      <c r="I6" s="19">
        <f t="shared" si="0"/>
        <v>11108</v>
      </c>
      <c r="J6" s="19">
        <f t="shared" si="0"/>
        <v>8000</v>
      </c>
      <c r="K6" s="19">
        <f t="shared" si="0"/>
        <v>3108</v>
      </c>
      <c r="L6" s="19">
        <f t="shared" si="0"/>
        <v>1088</v>
      </c>
      <c r="M6" s="19">
        <f t="shared" si="0"/>
        <v>800</v>
      </c>
      <c r="N6" s="19">
        <f t="shared" si="0"/>
        <v>288</v>
      </c>
      <c r="O6" s="19">
        <f t="shared" si="0"/>
        <v>10558</v>
      </c>
      <c r="P6" s="19">
        <f t="shared" si="0"/>
        <v>7641</v>
      </c>
      <c r="Q6" s="19">
        <f t="shared" si="0"/>
        <v>2917</v>
      </c>
      <c r="R6" s="19">
        <f t="shared" si="0"/>
        <v>1969</v>
      </c>
      <c r="S6" s="19">
        <f t="shared" si="0"/>
        <v>1441</v>
      </c>
      <c r="T6" s="19">
        <f t="shared" si="0"/>
        <v>528</v>
      </c>
      <c r="U6" s="19">
        <f t="shared" si="0"/>
        <v>4389</v>
      </c>
      <c r="V6" s="19">
        <f t="shared" si="0"/>
        <v>3200</v>
      </c>
      <c r="W6" s="19">
        <f t="shared" si="0"/>
        <v>1189</v>
      </c>
      <c r="X6" s="19">
        <f t="shared" si="0"/>
        <v>4200</v>
      </c>
      <c r="Y6" s="19">
        <f t="shared" si="0"/>
        <v>3000</v>
      </c>
      <c r="Z6" s="19">
        <f t="shared" si="0"/>
        <v>1200</v>
      </c>
      <c r="AA6" s="37"/>
    </row>
    <row r="7" s="1" customFormat="1" ht="30" customHeight="1" spans="1:27">
      <c r="A7" s="20">
        <v>1</v>
      </c>
      <c r="B7" s="21" t="s">
        <v>17</v>
      </c>
      <c r="C7" s="19">
        <f t="shared" ref="C7:C31" si="1">F7+O7</f>
        <v>2054</v>
      </c>
      <c r="D7" s="19">
        <f t="shared" ref="D7:Z7" si="2">SUM(D8:D9)</f>
        <v>1491</v>
      </c>
      <c r="E7" s="19">
        <f t="shared" si="2"/>
        <v>563</v>
      </c>
      <c r="F7" s="19">
        <f t="shared" si="2"/>
        <v>1605</v>
      </c>
      <c r="G7" s="19">
        <f t="shared" si="2"/>
        <v>1170</v>
      </c>
      <c r="H7" s="19">
        <f t="shared" si="2"/>
        <v>435</v>
      </c>
      <c r="I7" s="19">
        <f t="shared" si="2"/>
        <v>1605</v>
      </c>
      <c r="J7" s="19">
        <f t="shared" si="2"/>
        <v>1170</v>
      </c>
      <c r="K7" s="19">
        <f t="shared" si="2"/>
        <v>435</v>
      </c>
      <c r="L7" s="19">
        <f t="shared" si="2"/>
        <v>0</v>
      </c>
      <c r="M7" s="19">
        <f t="shared" si="2"/>
        <v>0</v>
      </c>
      <c r="N7" s="19">
        <f t="shared" si="2"/>
        <v>0</v>
      </c>
      <c r="O7" s="19">
        <f t="shared" si="2"/>
        <v>449</v>
      </c>
      <c r="P7" s="19">
        <f t="shared" si="2"/>
        <v>321</v>
      </c>
      <c r="Q7" s="19">
        <f t="shared" si="2"/>
        <v>128</v>
      </c>
      <c r="R7" s="19">
        <f t="shared" si="2"/>
        <v>449</v>
      </c>
      <c r="S7" s="19">
        <f t="shared" si="2"/>
        <v>321</v>
      </c>
      <c r="T7" s="19">
        <f t="shared" si="2"/>
        <v>128</v>
      </c>
      <c r="U7" s="19">
        <f t="shared" si="2"/>
        <v>0</v>
      </c>
      <c r="V7" s="19">
        <f t="shared" si="2"/>
        <v>0</v>
      </c>
      <c r="W7" s="19">
        <f t="shared" si="2"/>
        <v>0</v>
      </c>
      <c r="X7" s="19">
        <f t="shared" si="2"/>
        <v>0</v>
      </c>
      <c r="Y7" s="19">
        <f t="shared" si="2"/>
        <v>0</v>
      </c>
      <c r="Z7" s="19">
        <f t="shared" si="2"/>
        <v>0</v>
      </c>
      <c r="AA7" s="38"/>
    </row>
    <row r="8" s="1" customFormat="1" ht="30" customHeight="1" spans="1:27">
      <c r="A8" s="22" t="s">
        <v>18</v>
      </c>
      <c r="B8" s="23" t="s">
        <v>19</v>
      </c>
      <c r="C8" s="19">
        <f t="shared" si="1"/>
        <v>1070</v>
      </c>
      <c r="D8" s="19">
        <f t="shared" ref="D8:D31" si="3">G8+P8</f>
        <v>771</v>
      </c>
      <c r="E8" s="19">
        <f t="shared" ref="E8:E31" si="4">H8+Q8</f>
        <v>299</v>
      </c>
      <c r="F8" s="19">
        <f t="shared" ref="F8:H8" si="5">I8+L8</f>
        <v>621</v>
      </c>
      <c r="G8" s="19">
        <f t="shared" si="5"/>
        <v>450</v>
      </c>
      <c r="H8" s="19">
        <f t="shared" si="5"/>
        <v>171</v>
      </c>
      <c r="I8" s="19">
        <f t="shared" ref="I8:I24" si="6">SUM(J8:K8)</f>
        <v>621</v>
      </c>
      <c r="J8" s="19">
        <v>450</v>
      </c>
      <c r="K8" s="19">
        <v>171</v>
      </c>
      <c r="L8" s="19">
        <f t="shared" ref="L8:L24" si="7">SUM(M8:N8)</f>
        <v>0</v>
      </c>
      <c r="M8" s="19"/>
      <c r="N8" s="31"/>
      <c r="O8" s="19">
        <f t="shared" ref="O8:O24" si="8">R8+U8+X8</f>
        <v>449</v>
      </c>
      <c r="P8" s="31">
        <f t="shared" ref="P8:P31" si="9">V8+S8+Y8</f>
        <v>321</v>
      </c>
      <c r="Q8" s="31">
        <f t="shared" ref="Q8:Q31" si="10">W8+T8+Z8</f>
        <v>128</v>
      </c>
      <c r="R8" s="19">
        <f t="shared" ref="R8:R24" si="11">SUM(S8:T8)</f>
        <v>449</v>
      </c>
      <c r="S8" s="31">
        <v>321</v>
      </c>
      <c r="T8" s="31">
        <v>128</v>
      </c>
      <c r="U8" s="19">
        <f t="shared" ref="U8:U24" si="12">SUM(V8:W8)</f>
        <v>0</v>
      </c>
      <c r="V8" s="31"/>
      <c r="W8" s="31"/>
      <c r="X8" s="19">
        <f t="shared" ref="X8:X24" si="13">SUM(Y8:Z8)</f>
        <v>0</v>
      </c>
      <c r="Y8" s="39"/>
      <c r="Z8" s="39"/>
      <c r="AA8" s="40" t="s">
        <v>20</v>
      </c>
    </row>
    <row r="9" s="1" customFormat="1" ht="30" customHeight="1" spans="1:27">
      <c r="A9" s="22" t="s">
        <v>21</v>
      </c>
      <c r="B9" s="23" t="s">
        <v>22</v>
      </c>
      <c r="C9" s="19">
        <f t="shared" si="1"/>
        <v>984</v>
      </c>
      <c r="D9" s="19">
        <f t="shared" si="3"/>
        <v>720</v>
      </c>
      <c r="E9" s="19">
        <f t="shared" si="4"/>
        <v>264</v>
      </c>
      <c r="F9" s="19">
        <f t="shared" ref="F9:H9" si="14">I9+L9</f>
        <v>984</v>
      </c>
      <c r="G9" s="19">
        <f t="shared" si="14"/>
        <v>720</v>
      </c>
      <c r="H9" s="19">
        <f t="shared" si="14"/>
        <v>264</v>
      </c>
      <c r="I9" s="19">
        <f t="shared" si="6"/>
        <v>984</v>
      </c>
      <c r="J9" s="19">
        <v>720</v>
      </c>
      <c r="K9" s="19">
        <v>264</v>
      </c>
      <c r="L9" s="19">
        <f t="shared" si="7"/>
        <v>0</v>
      </c>
      <c r="M9" s="19"/>
      <c r="N9" s="31"/>
      <c r="O9" s="19">
        <f t="shared" si="8"/>
        <v>0</v>
      </c>
      <c r="P9" s="31">
        <f t="shared" si="9"/>
        <v>0</v>
      </c>
      <c r="Q9" s="31">
        <f t="shared" si="10"/>
        <v>0</v>
      </c>
      <c r="R9" s="19">
        <f t="shared" si="11"/>
        <v>0</v>
      </c>
      <c r="S9" s="31"/>
      <c r="T9" s="31"/>
      <c r="U9" s="19">
        <f t="shared" si="12"/>
        <v>0</v>
      </c>
      <c r="V9" s="31"/>
      <c r="W9" s="31"/>
      <c r="X9" s="19">
        <f t="shared" si="13"/>
        <v>0</v>
      </c>
      <c r="Y9" s="39"/>
      <c r="Z9" s="39"/>
      <c r="AA9" s="40" t="s">
        <v>23</v>
      </c>
    </row>
    <row r="10" s="1" customFormat="1" ht="30" customHeight="1" spans="1:27">
      <c r="A10" s="20">
        <v>2</v>
      </c>
      <c r="B10" s="21" t="s">
        <v>24</v>
      </c>
      <c r="C10" s="19">
        <f t="shared" si="1"/>
        <v>420</v>
      </c>
      <c r="D10" s="19">
        <f t="shared" si="3"/>
        <v>300</v>
      </c>
      <c r="E10" s="19">
        <f t="shared" si="4"/>
        <v>120</v>
      </c>
      <c r="F10" s="19">
        <f t="shared" ref="F10:H10" si="15">I10+L10</f>
        <v>0</v>
      </c>
      <c r="G10" s="19">
        <f t="shared" si="15"/>
        <v>0</v>
      </c>
      <c r="H10" s="19">
        <f t="shared" si="15"/>
        <v>0</v>
      </c>
      <c r="I10" s="19">
        <f t="shared" si="6"/>
        <v>0</v>
      </c>
      <c r="J10" s="19"/>
      <c r="K10" s="19"/>
      <c r="L10" s="19">
        <f t="shared" si="7"/>
        <v>0</v>
      </c>
      <c r="M10" s="19"/>
      <c r="N10" s="31"/>
      <c r="O10" s="19">
        <f t="shared" si="8"/>
        <v>420</v>
      </c>
      <c r="P10" s="31">
        <f t="shared" si="9"/>
        <v>300</v>
      </c>
      <c r="Q10" s="31">
        <f t="shared" si="10"/>
        <v>120</v>
      </c>
      <c r="R10" s="19">
        <f t="shared" si="11"/>
        <v>420</v>
      </c>
      <c r="S10" s="31">
        <v>300</v>
      </c>
      <c r="T10" s="31">
        <v>120</v>
      </c>
      <c r="U10" s="19">
        <f t="shared" si="12"/>
        <v>0</v>
      </c>
      <c r="V10" s="31"/>
      <c r="W10" s="31"/>
      <c r="X10" s="19">
        <f t="shared" si="13"/>
        <v>0</v>
      </c>
      <c r="Y10" s="39"/>
      <c r="Z10" s="39"/>
      <c r="AA10" s="40" t="s">
        <v>25</v>
      </c>
    </row>
    <row r="11" s="1" customFormat="1" ht="30" customHeight="1" spans="1:27">
      <c r="A11" s="20">
        <v>3</v>
      </c>
      <c r="B11" s="24" t="s">
        <v>26</v>
      </c>
      <c r="C11" s="19">
        <f t="shared" si="1"/>
        <v>1750</v>
      </c>
      <c r="D11" s="19">
        <f t="shared" si="3"/>
        <v>1250</v>
      </c>
      <c r="E11" s="19">
        <f t="shared" si="4"/>
        <v>500</v>
      </c>
      <c r="F11" s="19">
        <f t="shared" ref="F11:H11" si="16">I11+L11</f>
        <v>0</v>
      </c>
      <c r="G11" s="19">
        <f t="shared" si="16"/>
        <v>0</v>
      </c>
      <c r="H11" s="19">
        <f t="shared" si="16"/>
        <v>0</v>
      </c>
      <c r="I11" s="19">
        <f t="shared" si="6"/>
        <v>0</v>
      </c>
      <c r="J11" s="32"/>
      <c r="K11" s="32"/>
      <c r="L11" s="19">
        <f t="shared" si="7"/>
        <v>0</v>
      </c>
      <c r="M11" s="32"/>
      <c r="N11" s="32"/>
      <c r="O11" s="19">
        <f t="shared" si="8"/>
        <v>1750</v>
      </c>
      <c r="P11" s="31">
        <f t="shared" si="9"/>
        <v>1250</v>
      </c>
      <c r="Q11" s="31">
        <f t="shared" si="10"/>
        <v>500</v>
      </c>
      <c r="R11" s="19">
        <f t="shared" si="11"/>
        <v>0</v>
      </c>
      <c r="S11" s="32"/>
      <c r="T11" s="32"/>
      <c r="U11" s="19">
        <f t="shared" si="12"/>
        <v>350</v>
      </c>
      <c r="V11" s="32">
        <v>250</v>
      </c>
      <c r="W11" s="32">
        <v>100</v>
      </c>
      <c r="X11" s="19">
        <f t="shared" si="13"/>
        <v>1400</v>
      </c>
      <c r="Y11" s="41">
        <v>1000</v>
      </c>
      <c r="Z11" s="41">
        <v>400</v>
      </c>
      <c r="AA11" s="42" t="s">
        <v>27</v>
      </c>
    </row>
    <row r="12" s="1" customFormat="1" ht="30" customHeight="1" spans="1:27">
      <c r="A12" s="20">
        <v>4</v>
      </c>
      <c r="B12" s="21" t="s">
        <v>28</v>
      </c>
      <c r="C12" s="19">
        <f t="shared" si="1"/>
        <v>984</v>
      </c>
      <c r="D12" s="19">
        <f t="shared" si="3"/>
        <v>720</v>
      </c>
      <c r="E12" s="19">
        <f t="shared" si="4"/>
        <v>264</v>
      </c>
      <c r="F12" s="19">
        <f t="shared" ref="F12:H12" si="17">I12+L12</f>
        <v>984</v>
      </c>
      <c r="G12" s="19">
        <f t="shared" si="17"/>
        <v>720</v>
      </c>
      <c r="H12" s="19">
        <f t="shared" si="17"/>
        <v>264</v>
      </c>
      <c r="I12" s="19">
        <f t="shared" si="6"/>
        <v>984</v>
      </c>
      <c r="J12" s="32">
        <v>720</v>
      </c>
      <c r="K12" s="32">
        <v>264</v>
      </c>
      <c r="L12" s="19">
        <f t="shared" si="7"/>
        <v>0</v>
      </c>
      <c r="M12" s="32"/>
      <c r="N12" s="32"/>
      <c r="O12" s="19">
        <f t="shared" si="8"/>
        <v>0</v>
      </c>
      <c r="P12" s="31">
        <f t="shared" si="9"/>
        <v>0</v>
      </c>
      <c r="Q12" s="31">
        <f t="shared" si="10"/>
        <v>0</v>
      </c>
      <c r="R12" s="19">
        <f t="shared" si="11"/>
        <v>0</v>
      </c>
      <c r="S12" s="32"/>
      <c r="T12" s="32"/>
      <c r="U12" s="19">
        <f t="shared" si="12"/>
        <v>0</v>
      </c>
      <c r="V12" s="32"/>
      <c r="W12" s="32"/>
      <c r="X12" s="19">
        <f t="shared" si="13"/>
        <v>0</v>
      </c>
      <c r="Y12" s="41"/>
      <c r="Z12" s="41"/>
      <c r="AA12" s="40" t="s">
        <v>23</v>
      </c>
    </row>
    <row r="13" s="1" customFormat="1" ht="30" customHeight="1" spans="1:27">
      <c r="A13" s="20">
        <v>5</v>
      </c>
      <c r="B13" s="21" t="s">
        <v>29</v>
      </c>
      <c r="C13" s="19">
        <f t="shared" si="1"/>
        <v>560</v>
      </c>
      <c r="D13" s="19">
        <f t="shared" si="3"/>
        <v>400</v>
      </c>
      <c r="E13" s="19">
        <f t="shared" si="4"/>
        <v>160</v>
      </c>
      <c r="F13" s="19">
        <f t="shared" ref="F13:H13" si="18">I13+L13</f>
        <v>560</v>
      </c>
      <c r="G13" s="19">
        <f t="shared" si="18"/>
        <v>400</v>
      </c>
      <c r="H13" s="19">
        <f t="shared" si="18"/>
        <v>160</v>
      </c>
      <c r="I13" s="19">
        <f t="shared" si="6"/>
        <v>0</v>
      </c>
      <c r="J13" s="32"/>
      <c r="K13" s="32"/>
      <c r="L13" s="19">
        <f t="shared" si="7"/>
        <v>560</v>
      </c>
      <c r="M13" s="32">
        <v>400</v>
      </c>
      <c r="N13" s="32">
        <v>160</v>
      </c>
      <c r="O13" s="19">
        <f t="shared" si="8"/>
        <v>0</v>
      </c>
      <c r="P13" s="31">
        <f t="shared" si="9"/>
        <v>0</v>
      </c>
      <c r="Q13" s="31">
        <f t="shared" si="10"/>
        <v>0</v>
      </c>
      <c r="R13" s="19">
        <f t="shared" si="11"/>
        <v>0</v>
      </c>
      <c r="S13" s="32"/>
      <c r="T13" s="32"/>
      <c r="U13" s="19">
        <f t="shared" si="12"/>
        <v>0</v>
      </c>
      <c r="V13" s="32"/>
      <c r="W13" s="32"/>
      <c r="X13" s="19">
        <f t="shared" si="13"/>
        <v>0</v>
      </c>
      <c r="Y13" s="41"/>
      <c r="Z13" s="41"/>
      <c r="AA13" s="42" t="s">
        <v>30</v>
      </c>
    </row>
    <row r="14" s="1" customFormat="1" ht="30" customHeight="1" spans="1:27">
      <c r="A14" s="20">
        <v>6</v>
      </c>
      <c r="B14" s="24" t="s">
        <v>31</v>
      </c>
      <c r="C14" s="19">
        <f t="shared" si="1"/>
        <v>1061</v>
      </c>
      <c r="D14" s="19">
        <f t="shared" si="3"/>
        <v>715</v>
      </c>
      <c r="E14" s="19">
        <f t="shared" si="4"/>
        <v>346</v>
      </c>
      <c r="F14" s="19">
        <f t="shared" ref="F14:H14" si="19">I14+L14</f>
        <v>1061</v>
      </c>
      <c r="G14" s="19">
        <f t="shared" si="19"/>
        <v>715</v>
      </c>
      <c r="H14" s="19">
        <f t="shared" si="19"/>
        <v>346</v>
      </c>
      <c r="I14" s="19">
        <f t="shared" si="6"/>
        <v>1061</v>
      </c>
      <c r="J14" s="32">
        <v>715</v>
      </c>
      <c r="K14" s="32">
        <v>346</v>
      </c>
      <c r="L14" s="19">
        <f t="shared" si="7"/>
        <v>0</v>
      </c>
      <c r="M14" s="32"/>
      <c r="N14" s="32"/>
      <c r="O14" s="19">
        <f t="shared" si="8"/>
        <v>0</v>
      </c>
      <c r="P14" s="31">
        <f t="shared" si="9"/>
        <v>0</v>
      </c>
      <c r="Q14" s="31">
        <f t="shared" si="10"/>
        <v>0</v>
      </c>
      <c r="R14" s="19">
        <f t="shared" si="11"/>
        <v>0</v>
      </c>
      <c r="S14" s="32"/>
      <c r="T14" s="32"/>
      <c r="U14" s="19">
        <f t="shared" si="12"/>
        <v>0</v>
      </c>
      <c r="V14" s="32"/>
      <c r="W14" s="32"/>
      <c r="X14" s="19">
        <f t="shared" si="13"/>
        <v>0</v>
      </c>
      <c r="Y14" s="41"/>
      <c r="Z14" s="41"/>
      <c r="AA14" s="40" t="s">
        <v>23</v>
      </c>
    </row>
    <row r="15" s="1" customFormat="1" ht="30" customHeight="1" spans="1:27">
      <c r="A15" s="20">
        <v>7</v>
      </c>
      <c r="B15" s="21" t="s">
        <v>32</v>
      </c>
      <c r="C15" s="19">
        <f t="shared" si="1"/>
        <v>971</v>
      </c>
      <c r="D15" s="19">
        <f t="shared" si="3"/>
        <v>710</v>
      </c>
      <c r="E15" s="19">
        <f t="shared" si="4"/>
        <v>261</v>
      </c>
      <c r="F15" s="19">
        <f t="shared" ref="F15:H15" si="20">I15+L15</f>
        <v>971</v>
      </c>
      <c r="G15" s="19">
        <f t="shared" si="20"/>
        <v>710</v>
      </c>
      <c r="H15" s="19">
        <f t="shared" si="20"/>
        <v>261</v>
      </c>
      <c r="I15" s="19">
        <f t="shared" si="6"/>
        <v>971</v>
      </c>
      <c r="J15" s="32">
        <v>710</v>
      </c>
      <c r="K15" s="32">
        <v>261</v>
      </c>
      <c r="L15" s="19">
        <f t="shared" si="7"/>
        <v>0</v>
      </c>
      <c r="M15" s="32"/>
      <c r="N15" s="32"/>
      <c r="O15" s="19">
        <f t="shared" si="8"/>
        <v>0</v>
      </c>
      <c r="P15" s="31">
        <f t="shared" si="9"/>
        <v>0</v>
      </c>
      <c r="Q15" s="31">
        <f t="shared" si="10"/>
        <v>0</v>
      </c>
      <c r="R15" s="19">
        <f t="shared" si="11"/>
        <v>0</v>
      </c>
      <c r="S15" s="32"/>
      <c r="T15" s="32"/>
      <c r="U15" s="19">
        <f t="shared" si="12"/>
        <v>0</v>
      </c>
      <c r="V15" s="32"/>
      <c r="W15" s="32"/>
      <c r="X15" s="19">
        <f t="shared" si="13"/>
        <v>0</v>
      </c>
      <c r="Y15" s="41"/>
      <c r="Z15" s="41"/>
      <c r="AA15" s="40" t="s">
        <v>23</v>
      </c>
    </row>
    <row r="16" s="1" customFormat="1" ht="30" customHeight="1" spans="1:27">
      <c r="A16" s="20">
        <v>8</v>
      </c>
      <c r="B16" s="21" t="s">
        <v>33</v>
      </c>
      <c r="C16" s="19">
        <f t="shared" si="1"/>
        <v>978</v>
      </c>
      <c r="D16" s="19">
        <f t="shared" si="3"/>
        <v>715</v>
      </c>
      <c r="E16" s="19">
        <f t="shared" si="4"/>
        <v>263</v>
      </c>
      <c r="F16" s="19">
        <f t="shared" ref="F16:H16" si="21">I16+L16</f>
        <v>978</v>
      </c>
      <c r="G16" s="19">
        <f t="shared" si="21"/>
        <v>715</v>
      </c>
      <c r="H16" s="19">
        <f t="shared" si="21"/>
        <v>263</v>
      </c>
      <c r="I16" s="19">
        <f t="shared" si="6"/>
        <v>978</v>
      </c>
      <c r="J16" s="32">
        <v>715</v>
      </c>
      <c r="K16" s="32">
        <v>263</v>
      </c>
      <c r="L16" s="19">
        <f t="shared" si="7"/>
        <v>0</v>
      </c>
      <c r="M16" s="32"/>
      <c r="N16" s="32"/>
      <c r="O16" s="19">
        <f t="shared" si="8"/>
        <v>0</v>
      </c>
      <c r="P16" s="31">
        <f t="shared" si="9"/>
        <v>0</v>
      </c>
      <c r="Q16" s="31">
        <f t="shared" si="10"/>
        <v>0</v>
      </c>
      <c r="R16" s="19">
        <f t="shared" si="11"/>
        <v>0</v>
      </c>
      <c r="S16" s="32"/>
      <c r="T16" s="32"/>
      <c r="U16" s="19">
        <f t="shared" si="12"/>
        <v>0</v>
      </c>
      <c r="V16" s="32"/>
      <c r="W16" s="32"/>
      <c r="X16" s="19">
        <f t="shared" si="13"/>
        <v>0</v>
      </c>
      <c r="Y16" s="41"/>
      <c r="Z16" s="41"/>
      <c r="AA16" s="40" t="s">
        <v>23</v>
      </c>
    </row>
    <row r="17" s="1" customFormat="1" ht="30" customHeight="1" spans="1:27">
      <c r="A17" s="20">
        <v>9</v>
      </c>
      <c r="B17" s="25" t="s">
        <v>34</v>
      </c>
      <c r="C17" s="19">
        <f t="shared" si="1"/>
        <v>396</v>
      </c>
      <c r="D17" s="19">
        <f t="shared" si="3"/>
        <v>300</v>
      </c>
      <c r="E17" s="19">
        <f t="shared" si="4"/>
        <v>96</v>
      </c>
      <c r="F17" s="19">
        <f t="shared" ref="F17:H17" si="22">I17+L17</f>
        <v>0</v>
      </c>
      <c r="G17" s="19">
        <f t="shared" si="22"/>
        <v>0</v>
      </c>
      <c r="H17" s="19">
        <f t="shared" si="22"/>
        <v>0</v>
      </c>
      <c r="I17" s="19">
        <f t="shared" si="6"/>
        <v>0</v>
      </c>
      <c r="J17" s="32"/>
      <c r="K17" s="32"/>
      <c r="L17" s="19">
        <f t="shared" si="7"/>
        <v>0</v>
      </c>
      <c r="M17" s="32"/>
      <c r="N17" s="32"/>
      <c r="O17" s="19">
        <f t="shared" si="8"/>
        <v>396</v>
      </c>
      <c r="P17" s="31">
        <f t="shared" si="9"/>
        <v>300</v>
      </c>
      <c r="Q17" s="31">
        <f t="shared" si="10"/>
        <v>96</v>
      </c>
      <c r="R17" s="19">
        <f t="shared" si="11"/>
        <v>396</v>
      </c>
      <c r="S17" s="32">
        <v>300</v>
      </c>
      <c r="T17" s="32">
        <v>96</v>
      </c>
      <c r="U17" s="19">
        <f t="shared" si="12"/>
        <v>0</v>
      </c>
      <c r="V17" s="32"/>
      <c r="W17" s="32"/>
      <c r="X17" s="19">
        <f t="shared" si="13"/>
        <v>0</v>
      </c>
      <c r="Y17" s="41"/>
      <c r="Z17" s="41"/>
      <c r="AA17" s="40" t="s">
        <v>25</v>
      </c>
    </row>
    <row r="18" s="1" customFormat="1" ht="30" customHeight="1" spans="1:27">
      <c r="A18" s="20">
        <v>10</v>
      </c>
      <c r="B18" s="21" t="s">
        <v>35</v>
      </c>
      <c r="C18" s="19">
        <f t="shared" si="1"/>
        <v>1041</v>
      </c>
      <c r="D18" s="19">
        <f t="shared" si="3"/>
        <v>700</v>
      </c>
      <c r="E18" s="19">
        <f t="shared" si="4"/>
        <v>341</v>
      </c>
      <c r="F18" s="19">
        <f t="shared" ref="F18:H18" si="23">I18+L18</f>
        <v>1041</v>
      </c>
      <c r="G18" s="19">
        <f t="shared" si="23"/>
        <v>700</v>
      </c>
      <c r="H18" s="19">
        <f t="shared" si="23"/>
        <v>341</v>
      </c>
      <c r="I18" s="19">
        <f t="shared" si="6"/>
        <v>1041</v>
      </c>
      <c r="J18" s="32">
        <v>700</v>
      </c>
      <c r="K18" s="32">
        <v>341</v>
      </c>
      <c r="L18" s="19">
        <f t="shared" si="7"/>
        <v>0</v>
      </c>
      <c r="M18" s="32"/>
      <c r="N18" s="32"/>
      <c r="O18" s="19">
        <f t="shared" si="8"/>
        <v>0</v>
      </c>
      <c r="P18" s="31">
        <f t="shared" si="9"/>
        <v>0</v>
      </c>
      <c r="Q18" s="31">
        <f t="shared" si="10"/>
        <v>0</v>
      </c>
      <c r="R18" s="19">
        <f t="shared" si="11"/>
        <v>0</v>
      </c>
      <c r="S18" s="32"/>
      <c r="T18" s="32"/>
      <c r="U18" s="19">
        <f t="shared" si="12"/>
        <v>0</v>
      </c>
      <c r="V18" s="32"/>
      <c r="W18" s="32"/>
      <c r="X18" s="19">
        <f t="shared" si="13"/>
        <v>0</v>
      </c>
      <c r="Y18" s="41"/>
      <c r="Z18" s="41"/>
      <c r="AA18" s="40" t="s">
        <v>23</v>
      </c>
    </row>
    <row r="19" s="1" customFormat="1" ht="30" customHeight="1" spans="1:27">
      <c r="A19" s="20">
        <v>11</v>
      </c>
      <c r="B19" s="21" t="s">
        <v>36</v>
      </c>
      <c r="C19" s="19">
        <f t="shared" si="1"/>
        <v>1264</v>
      </c>
      <c r="D19" s="19">
        <f t="shared" si="3"/>
        <v>920</v>
      </c>
      <c r="E19" s="19">
        <f t="shared" si="4"/>
        <v>344</v>
      </c>
      <c r="F19" s="19">
        <f t="shared" ref="F19:H19" si="24">I19+L19</f>
        <v>984</v>
      </c>
      <c r="G19" s="19">
        <f t="shared" si="24"/>
        <v>720</v>
      </c>
      <c r="H19" s="19">
        <f t="shared" si="24"/>
        <v>264</v>
      </c>
      <c r="I19" s="19">
        <f t="shared" si="6"/>
        <v>984</v>
      </c>
      <c r="J19" s="32">
        <v>720</v>
      </c>
      <c r="K19" s="32">
        <v>264</v>
      </c>
      <c r="L19" s="19">
        <f t="shared" si="7"/>
        <v>0</v>
      </c>
      <c r="M19" s="32"/>
      <c r="N19" s="32"/>
      <c r="O19" s="19">
        <f t="shared" si="8"/>
        <v>280</v>
      </c>
      <c r="P19" s="31">
        <f t="shared" si="9"/>
        <v>200</v>
      </c>
      <c r="Q19" s="31">
        <f t="shared" si="10"/>
        <v>80</v>
      </c>
      <c r="R19" s="19">
        <f t="shared" si="11"/>
        <v>0</v>
      </c>
      <c r="S19" s="32"/>
      <c r="T19" s="32"/>
      <c r="U19" s="19">
        <f t="shared" si="12"/>
        <v>280</v>
      </c>
      <c r="V19" s="32">
        <v>200</v>
      </c>
      <c r="W19" s="32">
        <v>80</v>
      </c>
      <c r="X19" s="19">
        <f t="shared" si="13"/>
        <v>0</v>
      </c>
      <c r="Y19" s="41"/>
      <c r="Z19" s="41"/>
      <c r="AA19" s="40" t="s">
        <v>37</v>
      </c>
    </row>
    <row r="20" s="1" customFormat="1" ht="30" customHeight="1" spans="1:27">
      <c r="A20" s="20">
        <v>12</v>
      </c>
      <c r="B20" s="24" t="s">
        <v>38</v>
      </c>
      <c r="C20" s="19">
        <f t="shared" si="1"/>
        <v>2637</v>
      </c>
      <c r="D20" s="19">
        <f t="shared" si="3"/>
        <v>1900</v>
      </c>
      <c r="E20" s="19">
        <f t="shared" si="4"/>
        <v>737</v>
      </c>
      <c r="F20" s="19">
        <f t="shared" ref="F20:H20" si="25">I20+L20</f>
        <v>957</v>
      </c>
      <c r="G20" s="19">
        <f t="shared" si="25"/>
        <v>700</v>
      </c>
      <c r="H20" s="19">
        <f t="shared" si="25"/>
        <v>257</v>
      </c>
      <c r="I20" s="19">
        <f t="shared" si="6"/>
        <v>957</v>
      </c>
      <c r="J20" s="32">
        <v>700</v>
      </c>
      <c r="K20" s="32">
        <v>257</v>
      </c>
      <c r="L20" s="19">
        <f t="shared" si="7"/>
        <v>0</v>
      </c>
      <c r="M20" s="32"/>
      <c r="N20" s="32"/>
      <c r="O20" s="19">
        <f t="shared" si="8"/>
        <v>1680</v>
      </c>
      <c r="P20" s="31">
        <f t="shared" si="9"/>
        <v>1200</v>
      </c>
      <c r="Q20" s="31">
        <f t="shared" si="10"/>
        <v>480</v>
      </c>
      <c r="R20" s="19">
        <f t="shared" si="11"/>
        <v>0</v>
      </c>
      <c r="S20" s="32"/>
      <c r="T20" s="32"/>
      <c r="U20" s="19">
        <f t="shared" si="12"/>
        <v>280</v>
      </c>
      <c r="V20" s="32">
        <v>200</v>
      </c>
      <c r="W20" s="32">
        <v>80</v>
      </c>
      <c r="X20" s="19">
        <f t="shared" si="13"/>
        <v>1400</v>
      </c>
      <c r="Y20" s="41">
        <v>1000</v>
      </c>
      <c r="Z20" s="41">
        <v>400</v>
      </c>
      <c r="AA20" s="40" t="s">
        <v>39</v>
      </c>
    </row>
    <row r="21" s="1" customFormat="1" ht="30" customHeight="1" spans="1:27">
      <c r="A21" s="20">
        <v>13</v>
      </c>
      <c r="B21" s="26" t="s">
        <v>40</v>
      </c>
      <c r="C21" s="19">
        <f t="shared" si="1"/>
        <v>1113</v>
      </c>
      <c r="D21" s="19">
        <f t="shared" si="3"/>
        <v>850</v>
      </c>
      <c r="E21" s="19">
        <f t="shared" si="4"/>
        <v>263</v>
      </c>
      <c r="F21" s="19">
        <f t="shared" ref="F21:H21" si="26">I21+L21</f>
        <v>585</v>
      </c>
      <c r="G21" s="19">
        <f t="shared" si="26"/>
        <v>450</v>
      </c>
      <c r="H21" s="19">
        <f t="shared" si="26"/>
        <v>135</v>
      </c>
      <c r="I21" s="19">
        <f t="shared" si="6"/>
        <v>585</v>
      </c>
      <c r="J21" s="32">
        <v>450</v>
      </c>
      <c r="K21" s="32">
        <v>135</v>
      </c>
      <c r="L21" s="19">
        <f t="shared" si="7"/>
        <v>0</v>
      </c>
      <c r="M21" s="32"/>
      <c r="N21" s="32"/>
      <c r="O21" s="19">
        <f t="shared" si="8"/>
        <v>528</v>
      </c>
      <c r="P21" s="31">
        <f t="shared" si="9"/>
        <v>400</v>
      </c>
      <c r="Q21" s="31">
        <f t="shared" si="10"/>
        <v>128</v>
      </c>
      <c r="R21" s="19">
        <f t="shared" si="11"/>
        <v>0</v>
      </c>
      <c r="S21" s="32"/>
      <c r="T21" s="32"/>
      <c r="U21" s="19">
        <f t="shared" si="12"/>
        <v>528</v>
      </c>
      <c r="V21" s="32">
        <v>400</v>
      </c>
      <c r="W21" s="32">
        <v>128</v>
      </c>
      <c r="X21" s="19">
        <f t="shared" si="13"/>
        <v>0</v>
      </c>
      <c r="Y21" s="41"/>
      <c r="Z21" s="41"/>
      <c r="AA21" s="40" t="s">
        <v>37</v>
      </c>
    </row>
    <row r="22" s="1" customFormat="1" ht="30" customHeight="1" spans="1:27">
      <c r="A22" s="20">
        <v>14</v>
      </c>
      <c r="B22" s="21" t="s">
        <v>41</v>
      </c>
      <c r="C22" s="19">
        <f t="shared" si="1"/>
        <v>1614</v>
      </c>
      <c r="D22" s="19">
        <f t="shared" si="3"/>
        <v>1240</v>
      </c>
      <c r="E22" s="19">
        <f t="shared" si="4"/>
        <v>374</v>
      </c>
      <c r="F22" s="19">
        <f t="shared" ref="F22:H22" si="27">I22+L22</f>
        <v>901</v>
      </c>
      <c r="G22" s="19">
        <f t="shared" si="27"/>
        <v>700</v>
      </c>
      <c r="H22" s="19">
        <f t="shared" si="27"/>
        <v>201</v>
      </c>
      <c r="I22" s="19">
        <f t="shared" si="6"/>
        <v>901</v>
      </c>
      <c r="J22" s="32">
        <v>700</v>
      </c>
      <c r="K22" s="32">
        <v>201</v>
      </c>
      <c r="L22" s="19">
        <f t="shared" si="7"/>
        <v>0</v>
      </c>
      <c r="M22" s="32"/>
      <c r="N22" s="32"/>
      <c r="O22" s="19">
        <f t="shared" si="8"/>
        <v>713</v>
      </c>
      <c r="P22" s="31">
        <f t="shared" si="9"/>
        <v>540</v>
      </c>
      <c r="Q22" s="31">
        <f t="shared" si="10"/>
        <v>173</v>
      </c>
      <c r="R22" s="19">
        <f t="shared" si="11"/>
        <v>0</v>
      </c>
      <c r="S22" s="32"/>
      <c r="T22" s="32"/>
      <c r="U22" s="19">
        <f t="shared" si="12"/>
        <v>713</v>
      </c>
      <c r="V22" s="32">
        <v>540</v>
      </c>
      <c r="W22" s="32">
        <v>173</v>
      </c>
      <c r="X22" s="19">
        <f t="shared" si="13"/>
        <v>0</v>
      </c>
      <c r="Y22" s="41"/>
      <c r="Z22" s="41"/>
      <c r="AA22" s="40" t="s">
        <v>37</v>
      </c>
    </row>
    <row r="23" s="1" customFormat="1" ht="30" customHeight="1" spans="1:27">
      <c r="A23" s="20">
        <v>15</v>
      </c>
      <c r="B23" s="21" t="s">
        <v>42</v>
      </c>
      <c r="C23" s="19">
        <f t="shared" si="1"/>
        <v>1400</v>
      </c>
      <c r="D23" s="19">
        <f t="shared" si="3"/>
        <v>1000</v>
      </c>
      <c r="E23" s="19">
        <f t="shared" si="4"/>
        <v>400</v>
      </c>
      <c r="F23" s="19">
        <f t="shared" ref="F23:H23" si="28">I23+L23</f>
        <v>0</v>
      </c>
      <c r="G23" s="19">
        <f t="shared" si="28"/>
        <v>0</v>
      </c>
      <c r="H23" s="19">
        <f t="shared" si="28"/>
        <v>0</v>
      </c>
      <c r="I23" s="19">
        <f t="shared" si="6"/>
        <v>0</v>
      </c>
      <c r="J23" s="32"/>
      <c r="K23" s="32"/>
      <c r="L23" s="19">
        <f t="shared" si="7"/>
        <v>0</v>
      </c>
      <c r="M23" s="32"/>
      <c r="N23" s="32"/>
      <c r="O23" s="19">
        <f t="shared" si="8"/>
        <v>1400</v>
      </c>
      <c r="P23" s="31">
        <f t="shared" si="9"/>
        <v>1000</v>
      </c>
      <c r="Q23" s="31">
        <f t="shared" si="10"/>
        <v>400</v>
      </c>
      <c r="R23" s="19">
        <f t="shared" si="11"/>
        <v>0</v>
      </c>
      <c r="S23" s="32"/>
      <c r="T23" s="32"/>
      <c r="U23" s="19">
        <f t="shared" si="12"/>
        <v>0</v>
      </c>
      <c r="V23" s="32"/>
      <c r="W23" s="32"/>
      <c r="X23" s="19">
        <f t="shared" si="13"/>
        <v>1400</v>
      </c>
      <c r="Y23" s="41">
        <v>1000</v>
      </c>
      <c r="Z23" s="41">
        <v>400</v>
      </c>
      <c r="AA23" s="42" t="s">
        <v>43</v>
      </c>
    </row>
    <row r="24" s="1" customFormat="1" ht="30" customHeight="1" spans="1:27">
      <c r="A24" s="20">
        <v>16</v>
      </c>
      <c r="B24" s="21" t="s">
        <v>44</v>
      </c>
      <c r="C24" s="19">
        <f t="shared" si="1"/>
        <v>308</v>
      </c>
      <c r="D24" s="19">
        <f t="shared" si="3"/>
        <v>220</v>
      </c>
      <c r="E24" s="19">
        <f t="shared" si="4"/>
        <v>88</v>
      </c>
      <c r="F24" s="19">
        <f t="shared" ref="F24:H24" si="29">I24+L24</f>
        <v>0</v>
      </c>
      <c r="G24" s="19">
        <f t="shared" si="29"/>
        <v>0</v>
      </c>
      <c r="H24" s="19">
        <f t="shared" si="29"/>
        <v>0</v>
      </c>
      <c r="I24" s="19">
        <f t="shared" si="6"/>
        <v>0</v>
      </c>
      <c r="J24" s="32"/>
      <c r="K24" s="32"/>
      <c r="L24" s="19">
        <f t="shared" si="7"/>
        <v>0</v>
      </c>
      <c r="M24" s="32"/>
      <c r="N24" s="32"/>
      <c r="O24" s="19">
        <f t="shared" si="8"/>
        <v>308</v>
      </c>
      <c r="P24" s="31">
        <f t="shared" si="9"/>
        <v>220</v>
      </c>
      <c r="Q24" s="31">
        <f t="shared" si="10"/>
        <v>88</v>
      </c>
      <c r="R24" s="19">
        <f t="shared" si="11"/>
        <v>308</v>
      </c>
      <c r="S24" s="32">
        <v>220</v>
      </c>
      <c r="T24" s="32">
        <v>88</v>
      </c>
      <c r="U24" s="19">
        <f t="shared" si="12"/>
        <v>0</v>
      </c>
      <c r="V24" s="32"/>
      <c r="W24" s="32"/>
      <c r="X24" s="19">
        <f t="shared" si="13"/>
        <v>0</v>
      </c>
      <c r="Y24" s="41"/>
      <c r="Z24" s="41"/>
      <c r="AA24" s="40" t="s">
        <v>25</v>
      </c>
    </row>
    <row r="25" s="1" customFormat="1" ht="30" customHeight="1" spans="1:27">
      <c r="A25" s="20">
        <v>17</v>
      </c>
      <c r="B25" s="27" t="s">
        <v>45</v>
      </c>
      <c r="C25" s="19">
        <f t="shared" si="1"/>
        <v>3939</v>
      </c>
      <c r="D25" s="19">
        <f t="shared" si="3"/>
        <v>2810</v>
      </c>
      <c r="E25" s="19">
        <f t="shared" si="4"/>
        <v>1129</v>
      </c>
      <c r="F25" s="19">
        <f t="shared" ref="F25:H25" si="30">I25+L25</f>
        <v>1569</v>
      </c>
      <c r="G25" s="19">
        <f t="shared" si="30"/>
        <v>1100</v>
      </c>
      <c r="H25" s="19">
        <f t="shared" si="30"/>
        <v>469</v>
      </c>
      <c r="I25" s="32">
        <f>SUM(I26:I31)</f>
        <v>1041</v>
      </c>
      <c r="J25" s="32">
        <f t="shared" ref="J25:O25" si="31">SUM(J26:J30)</f>
        <v>700</v>
      </c>
      <c r="K25" s="32">
        <f t="shared" si="31"/>
        <v>341</v>
      </c>
      <c r="L25" s="32">
        <f t="shared" si="31"/>
        <v>528</v>
      </c>
      <c r="M25" s="32">
        <f t="shared" si="31"/>
        <v>400</v>
      </c>
      <c r="N25" s="32">
        <f t="shared" si="31"/>
        <v>128</v>
      </c>
      <c r="O25" s="32">
        <f t="shared" si="31"/>
        <v>2370</v>
      </c>
      <c r="P25" s="31">
        <f t="shared" si="9"/>
        <v>1710</v>
      </c>
      <c r="Q25" s="31">
        <f t="shared" si="10"/>
        <v>660</v>
      </c>
      <c r="R25" s="32">
        <f t="shared" ref="R25:Z25" si="32">SUM(R26:R30)</f>
        <v>396</v>
      </c>
      <c r="S25" s="32">
        <f t="shared" si="32"/>
        <v>300</v>
      </c>
      <c r="T25" s="32">
        <f t="shared" si="32"/>
        <v>96</v>
      </c>
      <c r="U25" s="32">
        <f t="shared" si="32"/>
        <v>1974</v>
      </c>
      <c r="V25" s="32">
        <f t="shared" si="32"/>
        <v>1410</v>
      </c>
      <c r="W25" s="32">
        <f t="shared" si="32"/>
        <v>564</v>
      </c>
      <c r="X25" s="32">
        <f t="shared" si="32"/>
        <v>0</v>
      </c>
      <c r="Y25" s="32">
        <f t="shared" si="32"/>
        <v>0</v>
      </c>
      <c r="Z25" s="32">
        <f t="shared" si="32"/>
        <v>0</v>
      </c>
      <c r="AA25" s="42"/>
    </row>
    <row r="26" s="1" customFormat="1" ht="30" customHeight="1" spans="1:27">
      <c r="A26" s="28" t="s">
        <v>18</v>
      </c>
      <c r="B26" s="23" t="s">
        <v>46</v>
      </c>
      <c r="C26" s="19">
        <f t="shared" si="1"/>
        <v>528</v>
      </c>
      <c r="D26" s="19">
        <f t="shared" si="3"/>
        <v>400</v>
      </c>
      <c r="E26" s="19">
        <f t="shared" si="4"/>
        <v>128</v>
      </c>
      <c r="F26" s="19">
        <f t="shared" ref="F26:H26" si="33">I26+L26</f>
        <v>528</v>
      </c>
      <c r="G26" s="19">
        <f t="shared" si="33"/>
        <v>400</v>
      </c>
      <c r="H26" s="19">
        <f t="shared" si="33"/>
        <v>128</v>
      </c>
      <c r="I26" s="19">
        <f t="shared" ref="I26:I31" si="34">SUM(J26:K26)</f>
        <v>0</v>
      </c>
      <c r="J26" s="32"/>
      <c r="K26" s="32"/>
      <c r="L26" s="19">
        <f t="shared" ref="L26:L31" si="35">SUM(M26:N26)</f>
        <v>528</v>
      </c>
      <c r="M26" s="32">
        <v>400</v>
      </c>
      <c r="N26" s="32">
        <v>128</v>
      </c>
      <c r="O26" s="19">
        <f t="shared" ref="O26:O31" si="36">R26+U26+X26</f>
        <v>0</v>
      </c>
      <c r="P26" s="31">
        <f t="shared" si="9"/>
        <v>0</v>
      </c>
      <c r="Q26" s="31">
        <f t="shared" si="10"/>
        <v>0</v>
      </c>
      <c r="R26" s="19">
        <f t="shared" ref="R26:R31" si="37">SUM(S26:T26)</f>
        <v>0</v>
      </c>
      <c r="S26" s="32"/>
      <c r="T26" s="32"/>
      <c r="U26" s="19">
        <f t="shared" ref="U26:U31" si="38">SUM(V26:W26)</f>
        <v>0</v>
      </c>
      <c r="V26" s="32"/>
      <c r="W26" s="32"/>
      <c r="X26" s="19">
        <f t="shared" ref="X26:X31" si="39">SUM(Y26:Z26)</f>
        <v>0</v>
      </c>
      <c r="Y26" s="41"/>
      <c r="Z26" s="41"/>
      <c r="AA26" s="42" t="s">
        <v>30</v>
      </c>
    </row>
    <row r="27" s="1" customFormat="1" ht="30" customHeight="1" spans="1:27">
      <c r="A27" s="28" t="s">
        <v>21</v>
      </c>
      <c r="B27" s="23" t="s">
        <v>47</v>
      </c>
      <c r="C27" s="19">
        <f t="shared" si="1"/>
        <v>396</v>
      </c>
      <c r="D27" s="19">
        <f t="shared" si="3"/>
        <v>300</v>
      </c>
      <c r="E27" s="19">
        <f t="shared" si="4"/>
        <v>96</v>
      </c>
      <c r="F27" s="19">
        <f t="shared" ref="F27:H27" si="40">I27+L27</f>
        <v>0</v>
      </c>
      <c r="G27" s="19">
        <f t="shared" si="40"/>
        <v>0</v>
      </c>
      <c r="H27" s="19">
        <f t="shared" si="40"/>
        <v>0</v>
      </c>
      <c r="I27" s="19">
        <f t="shared" si="34"/>
        <v>0</v>
      </c>
      <c r="J27" s="32"/>
      <c r="K27" s="32"/>
      <c r="L27" s="19">
        <f t="shared" si="35"/>
        <v>0</v>
      </c>
      <c r="M27" s="32"/>
      <c r="N27" s="32"/>
      <c r="O27" s="19">
        <f t="shared" si="36"/>
        <v>396</v>
      </c>
      <c r="P27" s="31">
        <f t="shared" si="9"/>
        <v>300</v>
      </c>
      <c r="Q27" s="31">
        <f t="shared" si="10"/>
        <v>96</v>
      </c>
      <c r="R27" s="19">
        <f t="shared" si="37"/>
        <v>396</v>
      </c>
      <c r="S27" s="32">
        <v>300</v>
      </c>
      <c r="T27" s="32">
        <v>96</v>
      </c>
      <c r="U27" s="19">
        <f t="shared" si="38"/>
        <v>0</v>
      </c>
      <c r="V27" s="32"/>
      <c r="W27" s="32"/>
      <c r="X27" s="19">
        <f t="shared" si="39"/>
        <v>0</v>
      </c>
      <c r="Y27" s="41"/>
      <c r="Z27" s="41"/>
      <c r="AA27" s="40" t="s">
        <v>25</v>
      </c>
    </row>
    <row r="28" s="1" customFormat="1" ht="30" customHeight="1" spans="1:27">
      <c r="A28" s="28" t="s">
        <v>48</v>
      </c>
      <c r="B28" s="23" t="s">
        <v>49</v>
      </c>
      <c r="C28" s="19">
        <f t="shared" si="1"/>
        <v>574</v>
      </c>
      <c r="D28" s="19">
        <f t="shared" si="3"/>
        <v>410</v>
      </c>
      <c r="E28" s="19">
        <f t="shared" si="4"/>
        <v>164</v>
      </c>
      <c r="F28" s="19">
        <f t="shared" ref="F28:H28" si="41">I28+L28</f>
        <v>0</v>
      </c>
      <c r="G28" s="19">
        <f t="shared" si="41"/>
        <v>0</v>
      </c>
      <c r="H28" s="19">
        <f t="shared" si="41"/>
        <v>0</v>
      </c>
      <c r="I28" s="19">
        <f t="shared" si="34"/>
        <v>0</v>
      </c>
      <c r="J28" s="32"/>
      <c r="K28" s="32"/>
      <c r="L28" s="19">
        <f t="shared" si="35"/>
        <v>0</v>
      </c>
      <c r="M28" s="32"/>
      <c r="N28" s="32"/>
      <c r="O28" s="19">
        <f t="shared" si="36"/>
        <v>574</v>
      </c>
      <c r="P28" s="31">
        <f t="shared" si="9"/>
        <v>410</v>
      </c>
      <c r="Q28" s="31">
        <f t="shared" si="10"/>
        <v>164</v>
      </c>
      <c r="R28" s="19">
        <f t="shared" si="37"/>
        <v>0</v>
      </c>
      <c r="S28" s="32"/>
      <c r="T28" s="32"/>
      <c r="U28" s="19">
        <f t="shared" si="38"/>
        <v>574</v>
      </c>
      <c r="V28" s="32">
        <v>410</v>
      </c>
      <c r="W28" s="32">
        <v>164</v>
      </c>
      <c r="X28" s="19">
        <f t="shared" si="39"/>
        <v>0</v>
      </c>
      <c r="Y28" s="41"/>
      <c r="Z28" s="41"/>
      <c r="AA28" s="42" t="s">
        <v>27</v>
      </c>
    </row>
    <row r="29" s="1" customFormat="1" ht="30" customHeight="1" spans="1:27">
      <c r="A29" s="28" t="s">
        <v>50</v>
      </c>
      <c r="B29" s="29" t="s">
        <v>51</v>
      </c>
      <c r="C29" s="19">
        <f t="shared" si="1"/>
        <v>1400</v>
      </c>
      <c r="D29" s="19">
        <f t="shared" si="3"/>
        <v>1000</v>
      </c>
      <c r="E29" s="19">
        <f t="shared" si="4"/>
        <v>400</v>
      </c>
      <c r="F29" s="19">
        <f t="shared" ref="F29:H29" si="42">I29+L29</f>
        <v>0</v>
      </c>
      <c r="G29" s="19">
        <f t="shared" si="42"/>
        <v>0</v>
      </c>
      <c r="H29" s="19">
        <f t="shared" si="42"/>
        <v>0</v>
      </c>
      <c r="I29" s="19">
        <f t="shared" si="34"/>
        <v>0</v>
      </c>
      <c r="J29" s="32"/>
      <c r="K29" s="32"/>
      <c r="L29" s="19">
        <f t="shared" si="35"/>
        <v>0</v>
      </c>
      <c r="M29" s="32"/>
      <c r="N29" s="32"/>
      <c r="O29" s="19">
        <f t="shared" si="36"/>
        <v>1400</v>
      </c>
      <c r="P29" s="31">
        <f t="shared" si="9"/>
        <v>1000</v>
      </c>
      <c r="Q29" s="31">
        <f t="shared" si="10"/>
        <v>400</v>
      </c>
      <c r="R29" s="19">
        <f t="shared" si="37"/>
        <v>0</v>
      </c>
      <c r="S29" s="32"/>
      <c r="T29" s="32"/>
      <c r="U29" s="19">
        <f t="shared" si="38"/>
        <v>1400</v>
      </c>
      <c r="V29" s="32">
        <v>1000</v>
      </c>
      <c r="W29" s="32">
        <v>400</v>
      </c>
      <c r="X29" s="19">
        <f t="shared" si="39"/>
        <v>0</v>
      </c>
      <c r="Y29" s="41"/>
      <c r="Z29" s="41"/>
      <c r="AA29" s="42" t="s">
        <v>27</v>
      </c>
    </row>
    <row r="30" s="1" customFormat="1" ht="30" customHeight="1" spans="1:27">
      <c r="A30" s="28" t="s">
        <v>52</v>
      </c>
      <c r="B30" s="23" t="s">
        <v>53</v>
      </c>
      <c r="C30" s="19">
        <f t="shared" si="1"/>
        <v>1041</v>
      </c>
      <c r="D30" s="19">
        <f t="shared" si="3"/>
        <v>700</v>
      </c>
      <c r="E30" s="19">
        <f t="shared" si="4"/>
        <v>341</v>
      </c>
      <c r="F30" s="19">
        <f t="shared" ref="F30:H30" si="43">I30+L30</f>
        <v>1041</v>
      </c>
      <c r="G30" s="19">
        <f t="shared" si="43"/>
        <v>700</v>
      </c>
      <c r="H30" s="19">
        <f t="shared" si="43"/>
        <v>341</v>
      </c>
      <c r="I30" s="19">
        <f t="shared" si="34"/>
        <v>1041</v>
      </c>
      <c r="J30" s="32">
        <v>700</v>
      </c>
      <c r="K30" s="32">
        <v>341</v>
      </c>
      <c r="L30" s="19">
        <f t="shared" si="35"/>
        <v>0</v>
      </c>
      <c r="M30" s="32"/>
      <c r="N30" s="32"/>
      <c r="O30" s="19">
        <f t="shared" si="36"/>
        <v>0</v>
      </c>
      <c r="P30" s="31">
        <f t="shared" si="9"/>
        <v>0</v>
      </c>
      <c r="Q30" s="31">
        <f t="shared" si="10"/>
        <v>0</v>
      </c>
      <c r="R30" s="19">
        <f t="shared" si="37"/>
        <v>0</v>
      </c>
      <c r="S30" s="32"/>
      <c r="T30" s="32"/>
      <c r="U30" s="19">
        <f t="shared" si="38"/>
        <v>0</v>
      </c>
      <c r="V30" s="32"/>
      <c r="W30" s="32"/>
      <c r="X30" s="19">
        <f t="shared" si="39"/>
        <v>0</v>
      </c>
      <c r="Y30" s="41"/>
      <c r="Z30" s="41"/>
      <c r="AA30" s="40" t="s">
        <v>23</v>
      </c>
    </row>
    <row r="31" s="1" customFormat="1" ht="30" customHeight="1" spans="1:27">
      <c r="A31" s="30" t="s">
        <v>54</v>
      </c>
      <c r="B31" s="25" t="s">
        <v>55</v>
      </c>
      <c r="C31" s="19">
        <f t="shared" si="1"/>
        <v>264</v>
      </c>
      <c r="D31" s="19">
        <f t="shared" si="3"/>
        <v>200</v>
      </c>
      <c r="E31" s="19">
        <f t="shared" si="4"/>
        <v>64</v>
      </c>
      <c r="F31" s="19">
        <f t="shared" ref="F31:H31" si="44">I31+L31</f>
        <v>0</v>
      </c>
      <c r="G31" s="19">
        <f t="shared" si="44"/>
        <v>0</v>
      </c>
      <c r="H31" s="19">
        <f t="shared" si="44"/>
        <v>0</v>
      </c>
      <c r="I31" s="19">
        <f t="shared" si="34"/>
        <v>0</v>
      </c>
      <c r="J31" s="32"/>
      <c r="K31" s="32"/>
      <c r="L31" s="19">
        <f t="shared" si="35"/>
        <v>0</v>
      </c>
      <c r="M31" s="32"/>
      <c r="N31" s="32"/>
      <c r="O31" s="19">
        <f t="shared" si="36"/>
        <v>264</v>
      </c>
      <c r="P31" s="31">
        <f t="shared" si="9"/>
        <v>200</v>
      </c>
      <c r="Q31" s="31">
        <f t="shared" si="10"/>
        <v>64</v>
      </c>
      <c r="R31" s="19">
        <f t="shared" si="37"/>
        <v>0</v>
      </c>
      <c r="S31" s="32"/>
      <c r="T31" s="32"/>
      <c r="U31" s="19">
        <f t="shared" si="38"/>
        <v>264</v>
      </c>
      <c r="V31" s="32">
        <v>200</v>
      </c>
      <c r="W31" s="32">
        <v>64</v>
      </c>
      <c r="X31" s="19">
        <f t="shared" si="39"/>
        <v>0</v>
      </c>
      <c r="Y31" s="41"/>
      <c r="Z31" s="41"/>
      <c r="AA31" s="42" t="s">
        <v>27</v>
      </c>
    </row>
  </sheetData>
  <mergeCells count="13">
    <mergeCell ref="A1:AA1"/>
    <mergeCell ref="F3:N3"/>
    <mergeCell ref="O3:Z3"/>
    <mergeCell ref="F4:H4"/>
    <mergeCell ref="I4:K4"/>
    <mergeCell ref="L4:N4"/>
    <mergeCell ref="O4:Q4"/>
    <mergeCell ref="R4:T4"/>
    <mergeCell ref="U4:W4"/>
    <mergeCell ref="X4:Z4"/>
    <mergeCell ref="A3:A5"/>
    <mergeCell ref="B3:B5"/>
    <mergeCell ref="C3:E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ftw5t5</dc:creator>
  <dcterms:created xsi:type="dcterms:W3CDTF">2018-08-03T08:04:44Z</dcterms:created>
  <dcterms:modified xsi:type="dcterms:W3CDTF">2018-08-03T08:05:32Z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