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附表" sheetId="1" r:id="rId1"/>
    <sheet name="附表2" sheetId="2" r:id="rId2"/>
    <sheet name="附表3" sheetId="3" r:id="rId3"/>
    <sheet name="附表4" sheetId="4" r:id="rId4"/>
    <sheet name="附表5" sheetId="5" r:id="rId5"/>
    <sheet name="附表6" sheetId="6" r:id="rId6"/>
    <sheet name="附表7" sheetId="7" r:id="rId7"/>
    <sheet name="附表8" sheetId="8" r:id="rId8"/>
  </sheets>
  <definedNames>
    <definedName name="_xlnm.Print_Titles" localSheetId="0">附表!$1:$5</definedName>
    <definedName name="_xlnm.Print_Titles" localSheetId="5">附表6!$1:$7</definedName>
    <definedName name="_xlnm.Print_Titles" localSheetId="6">附表7!$1:$7</definedName>
    <definedName name="_xlnm.Print_Titles" localSheetId="7">附表8!$1:$7</definedName>
  </definedNames>
  <calcPr calcId="144525"/>
</workbook>
</file>

<file path=xl/sharedStrings.xml><?xml version="1.0" encoding="utf-8"?>
<sst xmlns="http://schemas.openxmlformats.org/spreadsheetml/2006/main" count="1682">
  <si>
    <t>附表：</t>
  </si>
  <si>
    <t>2018年农村公路建设项目支出预算汇总表</t>
  </si>
  <si>
    <t>单位：万元</t>
  </si>
  <si>
    <t>市县名称</t>
  </si>
  <si>
    <t>小计</t>
  </si>
  <si>
    <t>附表2</t>
  </si>
  <si>
    <t>附表3</t>
  </si>
  <si>
    <t>附表4</t>
  </si>
  <si>
    <t>附表5</t>
  </si>
  <si>
    <t>附表6</t>
  </si>
  <si>
    <t>附表7</t>
  </si>
  <si>
    <t>附表8</t>
  </si>
  <si>
    <t>附表9</t>
  </si>
  <si>
    <t>西部专项</t>
  </si>
  <si>
    <t>自然屯通硬化路</t>
  </si>
  <si>
    <t>乡村老旧路改造</t>
  </si>
  <si>
    <t>县道路网完善</t>
  </si>
  <si>
    <t>撤并建制村通硬化路</t>
  </si>
  <si>
    <t>水毁公路恢复重建</t>
  </si>
  <si>
    <t>水毁桥涵恢复重建</t>
  </si>
  <si>
    <t>水毁抢通资金</t>
  </si>
  <si>
    <t>贫困县</t>
  </si>
  <si>
    <t>合计</t>
  </si>
  <si>
    <t xml:space="preserve">  长春市财政局</t>
  </si>
  <si>
    <t>其中：双阳区</t>
  </si>
  <si>
    <t>九台区</t>
  </si>
  <si>
    <t xml:space="preserve">  榆树市财政局</t>
  </si>
  <si>
    <t xml:space="preserve">  德惠市财政局</t>
  </si>
  <si>
    <t xml:space="preserve">  农安县财政局</t>
  </si>
  <si>
    <t xml:space="preserve">  吉林市财政局</t>
  </si>
  <si>
    <t xml:space="preserve">  永吉县财政局</t>
  </si>
  <si>
    <t xml:space="preserve">  蛟河市财政局</t>
  </si>
  <si>
    <t xml:space="preserve">  磐石市财政局</t>
  </si>
  <si>
    <t xml:space="preserve">  梨树县财政局</t>
  </si>
  <si>
    <t xml:space="preserve">  双辽市财政局</t>
  </si>
  <si>
    <t xml:space="preserve">  伊通县财政局</t>
  </si>
  <si>
    <t xml:space="preserve">  公主岭市财政局</t>
  </si>
  <si>
    <t xml:space="preserve">  东丰县财政局</t>
  </si>
  <si>
    <t xml:space="preserve">  通化县财政局</t>
  </si>
  <si>
    <t xml:space="preserve">  集安市财政局</t>
  </si>
  <si>
    <t xml:space="preserve">  柳河县财政局</t>
  </si>
  <si>
    <t xml:space="preserve">  辉南县财政局</t>
  </si>
  <si>
    <t xml:space="preserve">  梅河口市财政局</t>
  </si>
  <si>
    <t xml:space="preserve">  白山市财政局</t>
  </si>
  <si>
    <t>其中：浑江区</t>
  </si>
  <si>
    <t>江源区</t>
  </si>
  <si>
    <t xml:space="preserve">  抚松县财政局</t>
  </si>
  <si>
    <t xml:space="preserve">  靖宇县财政局</t>
  </si>
  <si>
    <t xml:space="preserve">  临江市财政局</t>
  </si>
  <si>
    <t xml:space="preserve">  白城市财政局</t>
  </si>
  <si>
    <t>其中：洮北区</t>
  </si>
  <si>
    <t xml:space="preserve">  洮南市财政局</t>
  </si>
  <si>
    <t xml:space="preserve">  大安市财政局</t>
  </si>
  <si>
    <t xml:space="preserve">  镇赉县财政局</t>
  </si>
  <si>
    <t xml:space="preserve">  通榆县财政局</t>
  </si>
  <si>
    <t xml:space="preserve">  松原市财政局</t>
  </si>
  <si>
    <t>其中：宁江区</t>
  </si>
  <si>
    <t xml:space="preserve">  前郭县财政局</t>
  </si>
  <si>
    <t xml:space="preserve">  长岭县财政局</t>
  </si>
  <si>
    <t xml:space="preserve">  扶余市财政局</t>
  </si>
  <si>
    <t xml:space="preserve">  延边州财政局</t>
  </si>
  <si>
    <t>其中：敦化市</t>
  </si>
  <si>
    <t xml:space="preserve">      延吉市</t>
  </si>
  <si>
    <t xml:space="preserve">      珲春市</t>
  </si>
  <si>
    <t xml:space="preserve">      图们市</t>
  </si>
  <si>
    <t xml:space="preserve">      龙井市</t>
  </si>
  <si>
    <t xml:space="preserve">      和龙市</t>
  </si>
  <si>
    <t xml:space="preserve">      汪清县</t>
  </si>
  <si>
    <t xml:space="preserve">  安图县</t>
  </si>
  <si>
    <t>2018年第一批省补助投资建设预算明细表(通屯硬化路)</t>
  </si>
  <si>
    <t>项目所在行政区划名称</t>
  </si>
  <si>
    <t>项目名称</t>
  </si>
  <si>
    <t>建设
性质</t>
  </si>
  <si>
    <t>建设规模</t>
  </si>
  <si>
    <t>建设
年限</t>
  </si>
  <si>
    <t>2018年建议计划（万元）</t>
  </si>
  <si>
    <t>备注</t>
  </si>
  <si>
    <t>市（州）</t>
  </si>
  <si>
    <t>县（市、区）</t>
  </si>
  <si>
    <t>乡镇</t>
  </si>
  <si>
    <t>里程
（公里）</t>
  </si>
  <si>
    <t>路面宽度
（米）</t>
  </si>
  <si>
    <t>总投资</t>
  </si>
  <si>
    <t>省补助投资</t>
  </si>
  <si>
    <t>地方
投资</t>
  </si>
  <si>
    <t>长春市</t>
  </si>
  <si>
    <t>九台市</t>
  </si>
  <si>
    <t>沐石河镇</t>
  </si>
  <si>
    <t>菜口线-王家屯</t>
  </si>
  <si>
    <t>新建</t>
  </si>
  <si>
    <t>2018</t>
  </si>
  <si>
    <t>菜口线-尖山子</t>
  </si>
  <si>
    <t>菜口线-前河南屯</t>
  </si>
  <si>
    <t>城子街镇</t>
  </si>
  <si>
    <t>六台一社-青山村</t>
  </si>
  <si>
    <t>盘山路-岳家沟</t>
  </si>
  <si>
    <t>波泥河镇</t>
  </si>
  <si>
    <t>大公路-上坡子</t>
  </si>
  <si>
    <t>庙岭小学-唐家沟</t>
  </si>
  <si>
    <t>大发屯-西沟</t>
  </si>
  <si>
    <t>胡家回族乡</t>
  </si>
  <si>
    <t>小韩村五社至锣鼓九社</t>
  </si>
  <si>
    <t>小韩七社-四道岭子</t>
  </si>
  <si>
    <t>莽卡满族乡</t>
  </si>
  <si>
    <t>胡家夹沟子-三道夹沟子</t>
  </si>
  <si>
    <t>农安县</t>
  </si>
  <si>
    <t>西沟水库-新开河</t>
  </si>
  <si>
    <t>长农公路-东边岗屯</t>
  </si>
  <si>
    <t>北大边-三盛玉林场</t>
  </si>
  <si>
    <t>徐大赏屯-张显明屯</t>
  </si>
  <si>
    <t>农前线-张显明屯</t>
  </si>
  <si>
    <t>公路至后岗子屯</t>
  </si>
  <si>
    <t>村部—圣水泉屯</t>
  </si>
  <si>
    <t>红石村公发屯-水泥路</t>
  </si>
  <si>
    <t>红石村水泥路-南楼屯东</t>
  </si>
  <si>
    <t>红石村水泥路-新城屯东</t>
  </si>
  <si>
    <t>红石村水泥路-大北屯东</t>
  </si>
  <si>
    <t>红石村水泥路-丁平房屯东</t>
  </si>
  <si>
    <t>兴隆村陈立铭屯-水泥路</t>
  </si>
  <si>
    <t>兴隆村前官家屯-水泥路</t>
  </si>
  <si>
    <t>兴隆村孙大院屯-水泥路</t>
  </si>
  <si>
    <t>兴隆村杨疯子屯-水泥路</t>
  </si>
  <si>
    <t>兴隆村大高台子屯-水泥路</t>
  </si>
  <si>
    <t>魏家屯东—周家屯</t>
  </si>
  <si>
    <t>青黄线—大娄沟子</t>
  </si>
  <si>
    <t>榆树市</t>
  </si>
  <si>
    <t>秀水镇</t>
  </si>
  <si>
    <t>夏家-富岭</t>
  </si>
  <si>
    <t>八号镇</t>
  </si>
  <si>
    <t>繁家屯-北沟子</t>
  </si>
  <si>
    <t>闵家镇</t>
  </si>
  <si>
    <t>腰杨树-大岗屯</t>
  </si>
  <si>
    <t>土桥镇</t>
  </si>
  <si>
    <t>孙家屯东-屯西</t>
  </si>
  <si>
    <t>高家岗-北山屯</t>
  </si>
  <si>
    <t>富家屯-南山屯</t>
  </si>
  <si>
    <t>向阳镇</t>
  </si>
  <si>
    <t>仁德号屯路</t>
  </si>
  <si>
    <t>于开基-西双庙</t>
  </si>
  <si>
    <t>三合屯-于广福</t>
  </si>
  <si>
    <t>闵家-恩育</t>
  </si>
  <si>
    <t>德惠市</t>
  </si>
  <si>
    <t>郭家镇</t>
  </si>
  <si>
    <t>德农公路-团山子村</t>
  </si>
  <si>
    <t>前进-康家-团山子</t>
  </si>
  <si>
    <t>大青嘴镇</t>
  </si>
  <si>
    <t>岭东屯屯路</t>
  </si>
  <si>
    <t>东河沿屯路</t>
  </si>
  <si>
    <t>天台镇</t>
  </si>
  <si>
    <t>大洼-夏营子</t>
  </si>
  <si>
    <t>东宋家-前毕家</t>
  </si>
  <si>
    <t>前太平山屯路</t>
  </si>
  <si>
    <t>哑巴沟屯路</t>
  </si>
  <si>
    <t>吉林市</t>
  </si>
  <si>
    <t>船营区</t>
  </si>
  <si>
    <t>大绥河镇</t>
  </si>
  <si>
    <t>铜匠至正兰</t>
  </si>
  <si>
    <t>永吉县</t>
  </si>
  <si>
    <t>一拉溪镇</t>
  </si>
  <si>
    <t>索屯村至索屯一社</t>
  </si>
  <si>
    <t>索屯至索屯六社</t>
  </si>
  <si>
    <t>西阳镇</t>
  </si>
  <si>
    <t>西哈线至东响水五社</t>
  </si>
  <si>
    <t>东响水二社至七社</t>
  </si>
  <si>
    <t>北大湖镇</t>
  </si>
  <si>
    <t>官地九社至官地十二社</t>
  </si>
  <si>
    <t>官地九社屯里至五桦公路</t>
  </si>
  <si>
    <t>五桦公路至北甸子至牛场公路</t>
  </si>
  <si>
    <t>岔路河镇</t>
  </si>
  <si>
    <t>远家沟八社至七社</t>
  </si>
  <si>
    <t>901公路至孔家七社</t>
  </si>
  <si>
    <t>孔家二社至一社</t>
  </si>
  <si>
    <t>头道主干路至孔家六社</t>
  </si>
  <si>
    <t>万昌镇</t>
  </si>
  <si>
    <t>沙家二社至一社</t>
  </si>
  <si>
    <t>新立村至七社至胜利</t>
  </si>
  <si>
    <t>新立五社至新立村</t>
  </si>
  <si>
    <t>新立六社至新立一社至花家</t>
  </si>
  <si>
    <t>花家敬老院至花家六社</t>
  </si>
  <si>
    <t>花家村至花家七社</t>
  </si>
  <si>
    <t>花家五社至四社</t>
  </si>
  <si>
    <t>金家乡</t>
  </si>
  <si>
    <t>金家至金家九社</t>
  </si>
  <si>
    <t>头道川一社至小半截河至黄榆</t>
  </si>
  <si>
    <t>黄榆乡</t>
  </si>
  <si>
    <t>脑瓜山至西三洼子</t>
  </si>
  <si>
    <t>彭屯至四社</t>
  </si>
  <si>
    <t>王家至四社</t>
  </si>
  <si>
    <t>何家窝堡至瓜园子</t>
  </si>
  <si>
    <t>崔家街至阮家沟</t>
  </si>
  <si>
    <t>双黄岔至王家至河沿至黄榆</t>
  </si>
  <si>
    <t>双榆至朝阳</t>
  </si>
  <si>
    <t>蛟河市</t>
  </si>
  <si>
    <t>庆岭镇</t>
  </si>
  <si>
    <t>富强-四道沟</t>
  </si>
  <si>
    <t>天北镇</t>
  </si>
  <si>
    <t>天牛线－牛心二社</t>
  </si>
  <si>
    <t>磐石市</t>
  </si>
  <si>
    <t>红旗岭镇</t>
  </si>
  <si>
    <t>磐呼线至西大顶子</t>
  </si>
  <si>
    <t>牛心镇</t>
  </si>
  <si>
    <t>长条子至东兴隆</t>
  </si>
  <si>
    <t>明城镇</t>
  </si>
  <si>
    <t>玻红线至民主</t>
  </si>
  <si>
    <t>富太镇</t>
  </si>
  <si>
    <t>磐呼线至北长岗</t>
  </si>
  <si>
    <t>呼兰镇</t>
  </si>
  <si>
    <t>磐呼线至长水</t>
  </si>
  <si>
    <t>磐呼线至孤顶子</t>
  </si>
  <si>
    <t>福安街道办事处</t>
  </si>
  <si>
    <t>磐二线至小椅山至后排楼</t>
  </si>
  <si>
    <t>宝山乡</t>
  </si>
  <si>
    <t>牛车线至靠山</t>
  </si>
  <si>
    <t>烟筒山镇</t>
  </si>
  <si>
    <t>黑南线至腰石至南石</t>
  </si>
  <si>
    <t>吉昌镇</t>
  </si>
  <si>
    <t>大地线至长胜屯</t>
  </si>
  <si>
    <t>明吉线至冰窖</t>
  </si>
  <si>
    <t>黑石镇</t>
  </si>
  <si>
    <t>文化至卫星</t>
  </si>
  <si>
    <t>呼兰至小王油坊</t>
  </si>
  <si>
    <t>取柴河镇</t>
  </si>
  <si>
    <t>玻璃橛子至双鸭字水库</t>
  </si>
  <si>
    <t>四平市</t>
  </si>
  <si>
    <t>梨树县</t>
  </si>
  <si>
    <t>林海镇</t>
  </si>
  <si>
    <t>大门丁家-李家围子</t>
  </si>
  <si>
    <t>万发镇</t>
  </si>
  <si>
    <t>闫家村-贾杂铺村</t>
  </si>
  <si>
    <t>双河乡</t>
  </si>
  <si>
    <t>杨船口-松树子</t>
  </si>
  <si>
    <t>东河镇</t>
  </si>
  <si>
    <t>东河-赵家</t>
  </si>
  <si>
    <t>沈洋镇</t>
  </si>
  <si>
    <t>于家街-沈洋</t>
  </si>
  <si>
    <t>金山乡</t>
  </si>
  <si>
    <t>平安堡-崔家岗子</t>
  </si>
  <si>
    <t>小宽镇</t>
  </si>
  <si>
    <t>长兴村-宏伟村</t>
  </si>
  <si>
    <t>后太平-前太平</t>
  </si>
  <si>
    <t>夏甸子-揣家洼子</t>
  </si>
  <si>
    <t>田家洼子-崔大院</t>
  </si>
  <si>
    <t>蔡家镇</t>
  </si>
  <si>
    <t>老地局子-姚家一组</t>
  </si>
  <si>
    <t>白山乡</t>
  </si>
  <si>
    <t>王家油坊屯路</t>
  </si>
  <si>
    <t>胜利乡</t>
  </si>
  <si>
    <t>小石庙子屯路</t>
  </si>
  <si>
    <t>胡家屯屯路</t>
  </si>
  <si>
    <t>四棵树乡</t>
  </si>
  <si>
    <t>徐家粉房屯路</t>
  </si>
  <si>
    <t>付家街-刘家街</t>
  </si>
  <si>
    <t>喇嘛甸镇</t>
  </si>
  <si>
    <t>申染房-栾家桥</t>
  </si>
  <si>
    <t>八百垅屯路</t>
  </si>
  <si>
    <t>大房子-猪场子</t>
  </si>
  <si>
    <t>陈家屯-焦家岗子</t>
  </si>
  <si>
    <t>大榆树屯路</t>
  </si>
  <si>
    <t>新地局子-勤俭屯</t>
  </si>
  <si>
    <t>老仁屯—滕家屯</t>
  </si>
  <si>
    <t>大门袁家屯路</t>
  </si>
  <si>
    <t>太平-白山</t>
  </si>
  <si>
    <t>南岗子-长岭</t>
  </si>
  <si>
    <t>两家子至山东屯</t>
  </si>
  <si>
    <t>马家窑至红旗</t>
  </si>
  <si>
    <t>雷家屯--岳家屯</t>
  </si>
  <si>
    <t>陈家屯至西三道岗</t>
  </si>
  <si>
    <t>下洼子至张家街村部</t>
  </si>
  <si>
    <t>气站至马家窑</t>
  </si>
  <si>
    <t>金山至万发</t>
  </si>
  <si>
    <t>伊通满族自治县</t>
  </si>
  <si>
    <t>后杨家屯-后杨家下沟</t>
  </si>
  <si>
    <t>保家村-朱家沟</t>
  </si>
  <si>
    <t>和平村部-范家大院</t>
  </si>
  <si>
    <t>小黄线-小腰沟</t>
  </si>
  <si>
    <t>板石村-黑石村</t>
  </si>
  <si>
    <t>石碑岭屯-下黑鱼沟屯</t>
  </si>
  <si>
    <t>大湾村-板石村</t>
  </si>
  <si>
    <t>小茧场-长白线</t>
  </si>
  <si>
    <t>烟辽线-前三星泉屯</t>
  </si>
  <si>
    <t>王家屯-新发屯</t>
  </si>
  <si>
    <t>大湾沟-任家屯</t>
  </si>
  <si>
    <t>石新线-梨树沟</t>
  </si>
  <si>
    <t>二万线-吉炮沟</t>
  </si>
  <si>
    <t>宏大线-李大房子</t>
  </si>
  <si>
    <t>宏大线-红山咀子</t>
  </si>
  <si>
    <t>椽子沟五队-刘小铺</t>
  </si>
  <si>
    <t>长碱线-小椽子沟</t>
  </si>
  <si>
    <t>长碱线-小二道沟</t>
  </si>
  <si>
    <t>石灰窑屯-环长春经济圈线</t>
  </si>
  <si>
    <t>曹家村-东尖</t>
  </si>
  <si>
    <t>新民村-六家村</t>
  </si>
  <si>
    <t>六家村-向阳屯</t>
  </si>
  <si>
    <t>德胜屯-M205线</t>
  </si>
  <si>
    <t>景台镇-昌盛村</t>
  </si>
  <si>
    <t>东河北-靠乐线</t>
  </si>
  <si>
    <t>利民村-东尖山村</t>
  </si>
  <si>
    <t>东徐营子-西徐营子</t>
  </si>
  <si>
    <t>东徐营子-付家店</t>
  </si>
  <si>
    <t>付家店西屯-付家屯</t>
  </si>
  <si>
    <t>经济圈-粉房屯</t>
  </si>
  <si>
    <t>建国村-前范村</t>
  </si>
  <si>
    <t>腰宋家洼子-西宋家洼子</t>
  </si>
  <si>
    <t>爱民-五一粮库</t>
  </si>
  <si>
    <t>东宁家小学-东宁家屯</t>
  </si>
  <si>
    <t>闫家村-新兴乡</t>
  </si>
  <si>
    <t>桦树屯-闫新线</t>
  </si>
  <si>
    <t>闫家小学-前榆树岗子</t>
  </si>
  <si>
    <t>公主岭市</t>
  </si>
  <si>
    <t>双城堡镇</t>
  </si>
  <si>
    <t>明水泉子-弓双线</t>
  </si>
  <si>
    <t>莫家屯-肖家屯</t>
  </si>
  <si>
    <t>大坑沿-后大房身</t>
  </si>
  <si>
    <t xml:space="preserve"> 城双线-前榆树排子</t>
  </si>
  <si>
    <t xml:space="preserve">  大房身-公永线</t>
  </si>
  <si>
    <t>南杨家屯-城双线</t>
  </si>
  <si>
    <t>杨大城子镇</t>
  </si>
  <si>
    <t>公北沟-潘家屯</t>
  </si>
  <si>
    <t xml:space="preserve"> 公北沟-刘家屯</t>
  </si>
  <si>
    <t>响水镇</t>
  </si>
  <si>
    <t>顺王线-杜家沟</t>
  </si>
  <si>
    <t>杜家沟-小北屯</t>
  </si>
  <si>
    <t>顺王线-南窝堡</t>
  </si>
  <si>
    <t>顺王线-窦家店</t>
  </si>
  <si>
    <t>双辽市</t>
  </si>
  <si>
    <t>王奔镇</t>
  </si>
  <si>
    <t>光明--王奔</t>
  </si>
  <si>
    <t>柳条乡</t>
  </si>
  <si>
    <t>彭家馆子--丰宝</t>
  </si>
  <si>
    <t>新立乡</t>
  </si>
  <si>
    <t>新胜--马家</t>
  </si>
  <si>
    <t>双山镇</t>
  </si>
  <si>
    <t>五棵--如意</t>
  </si>
  <si>
    <t>那木乡</t>
  </si>
  <si>
    <t>孟家窝棚-前包家屯通</t>
  </si>
  <si>
    <t>仕家子一屯-呈祥村</t>
  </si>
  <si>
    <t>呈祥-西高力村</t>
  </si>
  <si>
    <t>宋家店-小坨子</t>
  </si>
  <si>
    <t>三江村-丁家窝棚</t>
  </si>
  <si>
    <t>乐民-团结-于家</t>
  </si>
  <si>
    <t>天虎屯-光明路</t>
  </si>
  <si>
    <t>新立屯-振兴屯</t>
  </si>
  <si>
    <t>苑家窝棚-吴家铺</t>
  </si>
  <si>
    <t>前呈祥-贾家窝棚</t>
  </si>
  <si>
    <t>东明镇</t>
  </si>
  <si>
    <t>203线-颂恩屯-盘山塔</t>
  </si>
  <si>
    <t>金钩子-梁家窝棚</t>
  </si>
  <si>
    <t>卧虎镇</t>
  </si>
  <si>
    <t>卧虎村一屯-二屯</t>
  </si>
  <si>
    <t>东清沟-双丫树</t>
  </si>
  <si>
    <t>通德-敬老院</t>
  </si>
  <si>
    <t>公双线-周家街</t>
  </si>
  <si>
    <t>后唐家屯通</t>
  </si>
  <si>
    <t>向阳乡</t>
  </si>
  <si>
    <t>四合-九公屯</t>
  </si>
  <si>
    <t>玻璃山镇</t>
  </si>
  <si>
    <t>长岭村-胜利堡-赵家窝堡</t>
  </si>
  <si>
    <t>服先镇</t>
  </si>
  <si>
    <t>五一村-北场子</t>
  </si>
  <si>
    <t>五一村-镇边堡</t>
  </si>
  <si>
    <t>兴隆镇</t>
  </si>
  <si>
    <t>203线-后福庆</t>
  </si>
  <si>
    <t>长双线-后祥云里</t>
  </si>
  <si>
    <t>茂林镇</t>
  </si>
  <si>
    <t>西孟益-东孟益</t>
  </si>
  <si>
    <t>西孟益-三家子</t>
  </si>
  <si>
    <t>五棵树-李家</t>
  </si>
  <si>
    <t>集锡线-机务段</t>
  </si>
  <si>
    <t>大富至吉星</t>
  </si>
  <si>
    <t>西六合-二龙眼</t>
  </si>
  <si>
    <t>堡石图-兴隆</t>
  </si>
  <si>
    <t>双辽种羊场</t>
  </si>
  <si>
    <t>腰二龙至牛组</t>
  </si>
  <si>
    <t>北羊队--小二站</t>
  </si>
  <si>
    <t>通化市</t>
  </si>
  <si>
    <t>通化县</t>
  </si>
  <si>
    <t>富源村六组（苇塘沟）道路工程</t>
  </si>
  <si>
    <t>辉南县</t>
  </si>
  <si>
    <t>样子哨镇</t>
  </si>
  <si>
    <t>辉三线-戚家堡村</t>
  </si>
  <si>
    <t>杉松岗镇</t>
  </si>
  <si>
    <t>坦平村-徐家炉</t>
  </si>
  <si>
    <t>辉南镇</t>
  </si>
  <si>
    <t>抚公线-三合村</t>
  </si>
  <si>
    <t>辉发城镇</t>
  </si>
  <si>
    <t>朝庆线-腰屯村</t>
  </si>
  <si>
    <t>庆阳镇</t>
  </si>
  <si>
    <t>大湾沟村-西顺堡</t>
  </si>
  <si>
    <t>朝阳镇</t>
  </si>
  <si>
    <t>高集岗-马家岭</t>
  </si>
  <si>
    <t>马家岭-辉发城</t>
  </si>
  <si>
    <t>柳河县</t>
  </si>
  <si>
    <t>驼腰岭镇</t>
  </si>
  <si>
    <t>东兴村至大坝屯</t>
  </si>
  <si>
    <t>白山市</t>
  </si>
  <si>
    <t>浑江区</t>
  </si>
  <si>
    <t>河口街道办事处</t>
  </si>
  <si>
    <t>里岔沟村-里岔沟村三社</t>
  </si>
  <si>
    <t>里岔沟村-里岔沟四社</t>
  </si>
  <si>
    <t>上甸子村六社-上甸子村</t>
  </si>
  <si>
    <t>六道江镇</t>
  </si>
  <si>
    <t>兴红线43.24-窑沟</t>
  </si>
  <si>
    <t>秃尾巴沟-香磨四社</t>
  </si>
  <si>
    <t>红土崖镇</t>
  </si>
  <si>
    <t>卢家沟-卢家沟六社</t>
  </si>
  <si>
    <t>三道岔-三道岔七社</t>
  </si>
  <si>
    <t>珠宝沟村-珠宝沟七社</t>
  </si>
  <si>
    <t>七道江镇</t>
  </si>
  <si>
    <t>旱沟村-旱沟村七社</t>
  </si>
  <si>
    <t>旱沟村-旱沟村十社</t>
  </si>
  <si>
    <t>旱沟仙人洞-旱沟八社</t>
  </si>
  <si>
    <t>旱沟村-北沟</t>
  </si>
  <si>
    <t>新立村-东路沟</t>
  </si>
  <si>
    <t>七道江村-南小沟</t>
  </si>
  <si>
    <t>西村煤矿-旱沟</t>
  </si>
  <si>
    <t>板石街道办事处</t>
  </si>
  <si>
    <t>板石大修厂-金英村七社</t>
  </si>
  <si>
    <t>石人镇</t>
  </si>
  <si>
    <t>八长线江源段27.167公里-老岭村三社</t>
  </si>
  <si>
    <t>湾沟镇</t>
  </si>
  <si>
    <t>湾漫线-小文智沟</t>
  </si>
  <si>
    <t>齐心村-三道沟</t>
  </si>
  <si>
    <t>大阳岔镇</t>
  </si>
  <si>
    <t>鹤大线-小葫芦</t>
  </si>
  <si>
    <t>砟子镇</t>
  </si>
  <si>
    <t>八宝村-黑木耳扶贫基地</t>
  </si>
  <si>
    <t>抚松县</t>
  </si>
  <si>
    <t>自兴屯</t>
  </si>
  <si>
    <t>草甸子</t>
  </si>
  <si>
    <t>新屯子社会福利中心</t>
  </si>
  <si>
    <t>北岗镇社会福利中心</t>
  </si>
  <si>
    <t>二道岔屯</t>
  </si>
  <si>
    <t>三道岔屯</t>
  </si>
  <si>
    <t>四道岔屯</t>
  </si>
  <si>
    <t>漫江镇</t>
  </si>
  <si>
    <t>省道309至蓝莓基地水泥路</t>
  </si>
  <si>
    <t>沿江乡</t>
  </si>
  <si>
    <t>楞场村至农作物种植园水泥路</t>
  </si>
  <si>
    <t>楞场村宝石屯至金沟电站水泥路</t>
  </si>
  <si>
    <t>楞场村宝石屯至养猪合作社水泥路</t>
  </si>
  <si>
    <t>抽水乡</t>
  </si>
  <si>
    <t>北沟村至枸杞子基地水泥路</t>
  </si>
  <si>
    <t>北沟村至人参基地水泥路</t>
  </si>
  <si>
    <t>临江市</t>
  </si>
  <si>
    <t>四道沟—大地</t>
  </si>
  <si>
    <t>双顶山-东北岔</t>
  </si>
  <si>
    <t>五社后窝子</t>
  </si>
  <si>
    <t>松原市</t>
  </si>
  <si>
    <t>前郭尔罗斯蒙古族自治县</t>
  </si>
  <si>
    <t>查干花镇</t>
  </si>
  <si>
    <t>前郭县乌兰花村水泥路工程</t>
  </si>
  <si>
    <t>哈拉毛都镇</t>
  </si>
  <si>
    <t>前郭县哈拉毛都镇前哈拉毛都村水泥路工程</t>
  </si>
  <si>
    <t>长岭县</t>
  </si>
  <si>
    <t>流水镇</t>
  </si>
  <si>
    <t>106线105.80公里处至喇叭昌屯</t>
  </si>
  <si>
    <t>三青山镇</t>
  </si>
  <si>
    <t>金家屯东(小三线)至郭家洼 子屯</t>
  </si>
  <si>
    <t>西宝青山屯至光伏线</t>
  </si>
  <si>
    <t>光明乡</t>
  </si>
  <si>
    <t>张大院至赵有屯南</t>
  </si>
  <si>
    <t>海青乡</t>
  </si>
  <si>
    <t>海青粮库至小坨子屯(公长线)</t>
  </si>
  <si>
    <t>李家炉屯(公长线)至利发德</t>
  </si>
  <si>
    <t>尤坨子屯至前杨家屯</t>
  </si>
  <si>
    <t>永久镇</t>
  </si>
  <si>
    <t>根深茂(106线)至明塔桥</t>
  </si>
  <si>
    <t>腰计沟子屯至公永线</t>
  </si>
  <si>
    <t>北兴隆(106线)至永久</t>
  </si>
  <si>
    <t>龙庙子屯至高柳印屯</t>
  </si>
  <si>
    <t>太平山镇</t>
  </si>
  <si>
    <t>东王沟(太伏线)至太平山镇西(106线)</t>
  </si>
  <si>
    <t>吴大屯(106线)至宋大房子</t>
  </si>
  <si>
    <t>太平山油库至太平山农安分界点</t>
  </si>
  <si>
    <t>西新一社至张家楼屯</t>
  </si>
  <si>
    <t>利发盛镇</t>
  </si>
  <si>
    <t>前王坨子屯至李青林屯</t>
  </si>
  <si>
    <t>三县堡乡</t>
  </si>
  <si>
    <t>庄家屯(三新线)至王世龙屯</t>
  </si>
  <si>
    <t>东岭乡</t>
  </si>
  <si>
    <t>赵家屯至六家子屯</t>
  </si>
  <si>
    <t>朝阳屯(三新线)至东升屯(四乾线)</t>
  </si>
  <si>
    <t>腰坨子乡</t>
  </si>
  <si>
    <t>新203线至六合居屯</t>
  </si>
  <si>
    <t>新安镇</t>
  </si>
  <si>
    <t>新安镇街里至对龙山屯</t>
  </si>
  <si>
    <t>韩家窑屯至新保线(东八方屯)</t>
  </si>
  <si>
    <t>前七号镇</t>
  </si>
  <si>
    <t>黄四号屯至大六合屯</t>
  </si>
  <si>
    <t>大兴镇</t>
  </si>
  <si>
    <t>永升村至巨宝屯</t>
  </si>
  <si>
    <t>永升村至顺山屯</t>
  </si>
  <si>
    <t>八十八乡</t>
  </si>
  <si>
    <t>前五十八屯(长太线)至后五十八屯(长太线)</t>
  </si>
  <si>
    <t>火烧屯(长太线)至西八十一屯</t>
  </si>
  <si>
    <t>太平川镇</t>
  </si>
  <si>
    <t>六合元至咕噜嘎</t>
  </si>
  <si>
    <t>万家屯南至新丰屯(哈太线)</t>
  </si>
  <si>
    <t>新丰屯(哈太线)至何家屯</t>
  </si>
  <si>
    <t>北正镇</t>
  </si>
  <si>
    <t>后四十七至佟家店屯</t>
  </si>
  <si>
    <t>四十四屯至后四十七屯</t>
  </si>
  <si>
    <t>后四十七至华昌</t>
  </si>
  <si>
    <t>后四十七至腰四十七</t>
  </si>
  <si>
    <t>上岗子屯至小东屯</t>
  </si>
  <si>
    <t>三团乡</t>
  </si>
  <si>
    <t>前六十四（通长线）至三团（通长线）</t>
  </si>
  <si>
    <t>朱家窑(通长线)至沙家窑</t>
  </si>
  <si>
    <t>长岭镇</t>
  </si>
  <si>
    <t>龙凤至骆驼来</t>
  </si>
  <si>
    <t>前十四号至龙凤</t>
  </si>
  <si>
    <t>龙凤至太平山</t>
  </si>
  <si>
    <t>小腰街至靠山屯</t>
  </si>
  <si>
    <t>巨宝镇</t>
  </si>
  <si>
    <t>西少力户西至后獾子洞屯</t>
  </si>
  <si>
    <t>毛家屯北至腰少力户</t>
  </si>
  <si>
    <t>二龙小学至后黄坨子屯</t>
  </si>
  <si>
    <t>大兴村东到西</t>
  </si>
  <si>
    <t>大兴村综合养殖园区路</t>
  </si>
  <si>
    <t>兰家窑至长腰路</t>
  </si>
  <si>
    <t>八十号至长白线</t>
  </si>
  <si>
    <t>西五十九至长白线</t>
  </si>
  <si>
    <t>大四号至前七号</t>
  </si>
  <si>
    <t>腰四号至前七号</t>
  </si>
  <si>
    <t>田家店至盖家店</t>
  </si>
  <si>
    <t>前贾沟至后贾沟</t>
  </si>
  <si>
    <t>新安镇至东街后屯</t>
  </si>
  <si>
    <t>褚家窑至通长线</t>
  </si>
  <si>
    <t>陆奎至龙凤</t>
  </si>
  <si>
    <t>八号至新长线</t>
  </si>
  <si>
    <t>利发盛政府至车家屯</t>
  </si>
  <si>
    <t>三新线至小阎家粉房屯</t>
  </si>
  <si>
    <t>大阎家粉房屯至前利线</t>
  </si>
  <si>
    <t>前进乡</t>
  </si>
  <si>
    <t>东林家屯至腰街屯</t>
  </si>
  <si>
    <t>前利线至西林家屯</t>
  </si>
  <si>
    <t>前柳条沟屯至白家屯</t>
  </si>
  <si>
    <t>吴大屯至李家炉屯</t>
  </si>
  <si>
    <t>三新线至陶家屯</t>
  </si>
  <si>
    <t>三新线至赵家屯</t>
  </si>
  <si>
    <t>三新线至果园屯</t>
  </si>
  <si>
    <t>海峰屯至孙宽屯</t>
  </si>
  <si>
    <t>舍开线至王福屯</t>
  </si>
  <si>
    <t>二龙村至腰二龙山屯</t>
  </si>
  <si>
    <t>后荒坨屯至前荒坨屯</t>
  </si>
  <si>
    <t>永久前龙凤山-邹家窝</t>
  </si>
  <si>
    <t>前利线</t>
  </si>
  <si>
    <t>苑家街-一0九</t>
  </si>
  <si>
    <t>扶余县</t>
  </si>
  <si>
    <t>三岔河镇</t>
  </si>
  <si>
    <t>新安堡-大三家子</t>
  </si>
  <si>
    <t>肖家乡</t>
  </si>
  <si>
    <t>桥北油路至肖家</t>
  </si>
  <si>
    <t>三井子镇</t>
  </si>
  <si>
    <t>科铁线（小山屯）-二龙山</t>
  </si>
  <si>
    <t>增盛镇</t>
  </si>
  <si>
    <t>相约窝堡-青山林场</t>
  </si>
  <si>
    <t>陶赖昭镇</t>
  </si>
  <si>
    <t>Y098线（铁路桥洞）-大青山</t>
  </si>
  <si>
    <t>三骏少数民族乡</t>
  </si>
  <si>
    <t>郭家村-曙光村</t>
  </si>
  <si>
    <t>松后线-曙光村</t>
  </si>
  <si>
    <t>松后线-双丰村</t>
  </si>
  <si>
    <t>更新乡</t>
  </si>
  <si>
    <t>大坝-富强</t>
  </si>
  <si>
    <t>新万发镇</t>
  </si>
  <si>
    <t>万发-东团山</t>
  </si>
  <si>
    <t>东团山子-龙凤村</t>
  </si>
  <si>
    <t>蔡二线(万新村)--七家子屯</t>
  </si>
  <si>
    <t>腰屯-后大青山-西屯</t>
  </si>
  <si>
    <t>石家崴子-东车家店</t>
  </si>
  <si>
    <t>白城市</t>
  </si>
  <si>
    <t>洮北区</t>
  </si>
  <si>
    <t>岭下镇</t>
  </si>
  <si>
    <t>吉庆—一社</t>
  </si>
  <si>
    <t>青山镇</t>
  </si>
  <si>
    <t>红星村—陆家窝堡</t>
  </si>
  <si>
    <t>富裕—季家窝堡</t>
  </si>
  <si>
    <t>富裕—黄家屯</t>
  </si>
  <si>
    <t>前复兴—拉拉街</t>
  </si>
  <si>
    <t>光荣—前光荣屯</t>
  </si>
  <si>
    <t>齐双线77.4公里处—后光荣</t>
  </si>
  <si>
    <t>生产—张家屯</t>
  </si>
  <si>
    <t>平台镇</t>
  </si>
  <si>
    <t>永丰—赵家窝堡</t>
  </si>
  <si>
    <t>永丰屯—一社</t>
  </si>
  <si>
    <t>发家村—东发家屯</t>
  </si>
  <si>
    <t>三合乡</t>
  </si>
  <si>
    <t>三合—兴隆地屯</t>
  </si>
  <si>
    <t>龙湾—邢家屯</t>
  </si>
  <si>
    <t>龙湾—小龙湾</t>
  </si>
  <si>
    <t>孟家—孟家屯</t>
  </si>
  <si>
    <t>孟家—施家屯</t>
  </si>
  <si>
    <t>平安镇</t>
  </si>
  <si>
    <t>红光—山包屯</t>
  </si>
  <si>
    <t>红光—吴家屯</t>
  </si>
  <si>
    <t>红光—前喇嘛仓</t>
  </si>
  <si>
    <t>前喇嘛仓—后喇嘛仓</t>
  </si>
  <si>
    <t>红光—东白庙子屯</t>
  </si>
  <si>
    <t>红光—西白庙子屯</t>
  </si>
  <si>
    <t>安全—太平窝堡</t>
  </si>
  <si>
    <t>安全—后木头营子</t>
  </si>
  <si>
    <t>安全—前木头营子</t>
  </si>
  <si>
    <t>八土仓—义合昌</t>
  </si>
  <si>
    <t>永平—义合昌</t>
  </si>
  <si>
    <t>永平—魏家窝堡</t>
  </si>
  <si>
    <t>永平—腰街</t>
  </si>
  <si>
    <t>腰街—马家窝堡</t>
  </si>
  <si>
    <t>一心—经家窝堡</t>
  </si>
  <si>
    <t>新合—四合屯</t>
  </si>
  <si>
    <t>新合村—谢家围子屯</t>
  </si>
  <si>
    <t>新合村—高台庙屯</t>
  </si>
  <si>
    <t>新合村—八大门屯</t>
  </si>
  <si>
    <t>平安村—平安一社</t>
  </si>
  <si>
    <t>平安村—平安四社</t>
  </si>
  <si>
    <t>金祥乡</t>
  </si>
  <si>
    <t>跃进村—宋菜园子屯</t>
  </si>
  <si>
    <t>新建村—果树园子屯</t>
  </si>
  <si>
    <t>新建村—金祥敬老院</t>
  </si>
  <si>
    <t>白音—韩大夫屯</t>
  </si>
  <si>
    <t>阿尔斯冷—半拉山</t>
  </si>
  <si>
    <t>新华—铁凌窝棚</t>
  </si>
  <si>
    <t>新华—满洲岱屯</t>
  </si>
  <si>
    <t>新华—李小明屯</t>
  </si>
  <si>
    <t>韩德明屯—村部</t>
  </si>
  <si>
    <t>富强—陈武奎屯</t>
  </si>
  <si>
    <t>富强—孙玉德屯</t>
  </si>
  <si>
    <t>富强—李跃屯</t>
  </si>
  <si>
    <t>青龙—贾家窝棚</t>
  </si>
  <si>
    <t>贾家窝棚—李怀屯</t>
  </si>
  <si>
    <t>晓华村—小杨家窝棚</t>
  </si>
  <si>
    <t>青龙—高兆和屯</t>
  </si>
  <si>
    <t>平顶村—平顶庙屯</t>
  </si>
  <si>
    <t>平顶村—平顶新村</t>
  </si>
  <si>
    <t>平顶村—腰围子</t>
  </si>
  <si>
    <t>平顶村—三里屯</t>
  </si>
  <si>
    <t>乌兰村—赵家屯</t>
  </si>
  <si>
    <t>乌兰村—三社</t>
  </si>
  <si>
    <t>金祥村—金祥达屯</t>
  </si>
  <si>
    <t>民营经济发展区</t>
  </si>
  <si>
    <t>珲乌线—胡家屯</t>
  </si>
  <si>
    <t>河北村—不力垦</t>
  </si>
  <si>
    <t>河北村—于振屯</t>
  </si>
  <si>
    <t>德顺蒙古族乡</t>
  </si>
  <si>
    <t>兴建—大仙屯</t>
  </si>
  <si>
    <t>德顺村—王花马屯</t>
  </si>
  <si>
    <t>哈日呼基—曹稿屯</t>
  </si>
  <si>
    <t>东胜乡</t>
  </si>
  <si>
    <t>六合村—七十五套堡</t>
  </si>
  <si>
    <t>奋战村—江家街</t>
  </si>
  <si>
    <t>奋战村—奋战屯</t>
  </si>
  <si>
    <t>新合村—孟家窝棚</t>
  </si>
  <si>
    <t>新合村—陈达日嘎</t>
  </si>
  <si>
    <t>新合村—他青那</t>
  </si>
  <si>
    <t>和平村—乔麦营子</t>
  </si>
  <si>
    <t>和平村—刘坤屯</t>
  </si>
  <si>
    <t>和平村—尹家窝棚</t>
  </si>
  <si>
    <t>晓光村—郝家街</t>
  </si>
  <si>
    <t>晓光村—晓光屯</t>
  </si>
  <si>
    <t>晓光村—郑家窝棚</t>
  </si>
  <si>
    <t>长胜村—高氏宫</t>
  </si>
  <si>
    <t>东风乡</t>
  </si>
  <si>
    <t>金宝村—宋家屯</t>
  </si>
  <si>
    <t>金宝村—后金宝</t>
  </si>
  <si>
    <t>金宝村—五间房</t>
  </si>
  <si>
    <t>大青山村—张家店</t>
  </si>
  <si>
    <t>大青山村—学校屯</t>
  </si>
  <si>
    <t>大青山村—高家街</t>
  </si>
  <si>
    <t>大青山村—赫家街</t>
  </si>
  <si>
    <t>绿水村—刘家屯</t>
  </si>
  <si>
    <t>绿水村—王家屯</t>
  </si>
  <si>
    <t>长利村—羊场子屯</t>
  </si>
  <si>
    <t>长利村—窑地屯</t>
  </si>
  <si>
    <t>到保镇</t>
  </si>
  <si>
    <t>车力—车力屯</t>
  </si>
  <si>
    <t>车力—范家屯</t>
  </si>
  <si>
    <t>到保村—到保屯</t>
  </si>
  <si>
    <t>到保村—那汉召</t>
  </si>
  <si>
    <t>到保村—哈拉屯</t>
  </si>
  <si>
    <t>到保—羊场</t>
  </si>
  <si>
    <t>复兴—黑帝庙</t>
  </si>
  <si>
    <t>有利屯—复兴屯</t>
  </si>
  <si>
    <t>复兴—前五间</t>
  </si>
  <si>
    <t>复兴—后五间</t>
  </si>
  <si>
    <t>一棵树—五家屯</t>
  </si>
  <si>
    <t>一棵树—小岗屯</t>
  </si>
  <si>
    <t>一棵树—一棵树屯</t>
  </si>
  <si>
    <t>太平—小丰屯</t>
  </si>
  <si>
    <t>太平—大丰西</t>
  </si>
  <si>
    <t>太平—大丰东</t>
  </si>
  <si>
    <t>太平—永利屯</t>
  </si>
  <si>
    <t>太平—太平屯</t>
  </si>
  <si>
    <t>太平—前棉屯</t>
  </si>
  <si>
    <t>双龙—后棉山</t>
  </si>
  <si>
    <t>双龙—八间屯</t>
  </si>
  <si>
    <t>双龙—东南屯</t>
  </si>
  <si>
    <t>双龙—后二龙</t>
  </si>
  <si>
    <t>双龙—前二龙</t>
  </si>
  <si>
    <t>三合—魏士汉</t>
  </si>
  <si>
    <t>敖宝村—汤家屯</t>
  </si>
  <si>
    <t>敖宝村—前敖宝屯2</t>
  </si>
  <si>
    <t>敖宝村—孟大岗子屯</t>
  </si>
  <si>
    <t>敖宝村—后敖宝屯</t>
  </si>
  <si>
    <t>敖宝村—额尔敦</t>
  </si>
  <si>
    <t>新建—林场</t>
  </si>
  <si>
    <t>阿尔斯冷屯路</t>
  </si>
  <si>
    <t>碱土坑屯路</t>
  </si>
  <si>
    <t>陶家围子屯路</t>
  </si>
  <si>
    <t>晓华村—小杨家窝棚2</t>
  </si>
  <si>
    <t>兴大线—乌兰图嘎</t>
  </si>
  <si>
    <t>庆生村—大拉马</t>
  </si>
  <si>
    <t>洮河镇</t>
  </si>
  <si>
    <t>庆生村—大拉马2</t>
  </si>
  <si>
    <t>庆生村—大拉马3</t>
  </si>
  <si>
    <t>庆生村—大庆生</t>
  </si>
  <si>
    <t>庆生村—大庆生2</t>
  </si>
  <si>
    <t>庆生村—大庆生3</t>
  </si>
  <si>
    <t>那尼哈屯屯路2</t>
  </si>
  <si>
    <t>榆树—大六家子</t>
  </si>
  <si>
    <t>前楚伦屯屯路</t>
  </si>
  <si>
    <t>楚伦村屯路</t>
  </si>
  <si>
    <t>后楚伦屯屯路</t>
  </si>
  <si>
    <t>光荣村—后光荣</t>
  </si>
  <si>
    <t>光荣村—后光荣2</t>
  </si>
  <si>
    <t>光荣村—前光荣</t>
  </si>
  <si>
    <t>富裕村—于家店</t>
  </si>
  <si>
    <t>富裕村—于家店2</t>
  </si>
  <si>
    <t>富裕村—于家店3</t>
  </si>
  <si>
    <t>季家窝堡屯路</t>
  </si>
  <si>
    <t>黄家屯屯路</t>
  </si>
  <si>
    <t>王喜屯屯路</t>
  </si>
  <si>
    <t>扎木苏屯路</t>
  </si>
  <si>
    <t>胡家窝棚屯路</t>
  </si>
  <si>
    <t>黎明村屯路</t>
  </si>
  <si>
    <t>两家子屯路</t>
  </si>
  <si>
    <t>七家子屯路</t>
  </si>
  <si>
    <t>两棵树屯路</t>
  </si>
  <si>
    <t>于家小铺屯路</t>
  </si>
  <si>
    <t>朱家街屯路</t>
  </si>
  <si>
    <t>吉庆—二社</t>
  </si>
  <si>
    <t>榆树村--楚伦布和村</t>
  </si>
  <si>
    <t>镇赉县</t>
  </si>
  <si>
    <t>镇赉镇</t>
  </si>
  <si>
    <t>前抱太来-马营子</t>
  </si>
  <si>
    <t>建平乡</t>
  </si>
  <si>
    <t>扎突线-永安</t>
  </si>
  <si>
    <t>坦途镇</t>
  </si>
  <si>
    <t>Y002-西四家子</t>
  </si>
  <si>
    <t>莫莫格蒙古族乡</t>
  </si>
  <si>
    <t>后卧卜-前卧卜</t>
  </si>
  <si>
    <t>七道岗-大围子</t>
  </si>
  <si>
    <t>岔少线-少力</t>
  </si>
  <si>
    <t>长山堡-扎突线</t>
  </si>
  <si>
    <t>十八区水泥路-后六家子马场</t>
  </si>
  <si>
    <t>通榆县</t>
  </si>
  <si>
    <t>新兴乡</t>
  </si>
  <si>
    <t>西兴隆巷道2</t>
  </si>
  <si>
    <t>2016</t>
  </si>
  <si>
    <t>西兴隆巷道3</t>
  </si>
  <si>
    <t>腰兴隆巷道</t>
  </si>
  <si>
    <t>西兴隆-东兴隆</t>
  </si>
  <si>
    <t>东兴隆巷道1</t>
  </si>
  <si>
    <t>东兴隆巷道2</t>
  </si>
  <si>
    <t>东兴隆-后太</t>
  </si>
  <si>
    <t>解放巷道1</t>
  </si>
  <si>
    <t>解放巷道2</t>
  </si>
  <si>
    <t xml:space="preserve"> 西兴隆巷道1</t>
  </si>
  <si>
    <t>东兴隆巷道3</t>
  </si>
  <si>
    <t>后太巷道</t>
  </si>
  <si>
    <t>洮南市</t>
  </si>
  <si>
    <t>安定镇</t>
  </si>
  <si>
    <t>畜牧场-小王家</t>
  </si>
  <si>
    <t>安定敬老院</t>
  </si>
  <si>
    <t>蛟流河乡</t>
  </si>
  <si>
    <t>陶家屯-付家湾</t>
  </si>
  <si>
    <t>付家湾-姜家湾</t>
  </si>
  <si>
    <t>开发路-董焕屯</t>
  </si>
  <si>
    <t>永茂乡</t>
  </si>
  <si>
    <t>永聚线-头段窝棚</t>
  </si>
  <si>
    <t>玉山屯-殿文屯</t>
  </si>
  <si>
    <t>聚宝乡</t>
  </si>
  <si>
    <t>黑水点-乡马场</t>
  </si>
  <si>
    <t>那金镇</t>
  </si>
  <si>
    <t>那金-白庙屯</t>
  </si>
  <si>
    <t>郝关村村通-杨有屯</t>
  </si>
  <si>
    <t>瓦房镇</t>
  </si>
  <si>
    <t>共和村-纪家粉房</t>
  </si>
  <si>
    <t>东升乡</t>
  </si>
  <si>
    <t>三胜村支线-三荒沟屯</t>
  </si>
  <si>
    <t>永庆屯—丁家村</t>
  </si>
  <si>
    <t>兴泉村-东升乡</t>
  </si>
  <si>
    <t>二龙乡</t>
  </si>
  <si>
    <t>齐双线-光明</t>
  </si>
  <si>
    <t>永聚线--军马场</t>
  </si>
  <si>
    <t>大安市</t>
  </si>
  <si>
    <t>红岗子乡</t>
  </si>
  <si>
    <t>南岗子村小外皮子屯至南岗屯</t>
  </si>
  <si>
    <t>南岗村南岗屯至它拉红屯</t>
  </si>
  <si>
    <t>南岗村它拉红屯至小外皮屯</t>
  </si>
  <si>
    <t>延边朝鲜族自治州</t>
  </si>
  <si>
    <t>图们市</t>
  </si>
  <si>
    <t>磨盘村水南-河南屯</t>
  </si>
  <si>
    <t>头道阳沟屯1</t>
  </si>
  <si>
    <t>头道阳沟屯2</t>
  </si>
  <si>
    <t>敦化市</t>
  </si>
  <si>
    <t>青沟子乡</t>
  </si>
  <si>
    <t>秃顶子至雁脖岭</t>
  </si>
  <si>
    <t>黄泥河镇</t>
  </si>
  <si>
    <t>黄石线至建新</t>
  </si>
  <si>
    <t>双顶子至金沟</t>
  </si>
  <si>
    <t>珲春市</t>
  </si>
  <si>
    <t>前坨子屯村道</t>
  </si>
  <si>
    <t>哈达门乡</t>
  </si>
  <si>
    <t>省道口-太平-河山</t>
  </si>
  <si>
    <t>哈达门-胜利-自兴</t>
  </si>
  <si>
    <t>龙井市</t>
  </si>
  <si>
    <t>智新镇</t>
  </si>
  <si>
    <t>智新1组至智新3组</t>
  </si>
  <si>
    <t>智新-自由村路</t>
  </si>
  <si>
    <t>明东村至智新村沿河旅游路（明东村至智新村段）</t>
  </si>
  <si>
    <t>汪清县</t>
  </si>
  <si>
    <t>天桥岭镇</t>
  </si>
  <si>
    <t>东新至张家店至青华</t>
  </si>
  <si>
    <t>罗子沟镇</t>
  </si>
  <si>
    <t>珲穆线至松林山</t>
  </si>
  <si>
    <t>汪罗县道至农场场部</t>
  </si>
  <si>
    <t>东光镇</t>
  </si>
  <si>
    <t>三道沟村至满天星大坝</t>
  </si>
  <si>
    <t>大兴沟镇</t>
  </si>
  <si>
    <t>大石村至岭东</t>
  </si>
  <si>
    <t>安图县</t>
  </si>
  <si>
    <t>两江镇</t>
  </si>
  <si>
    <t>大兴川线-十六户</t>
  </si>
  <si>
    <t>2018年第一批省补助投资建设预算明细表(乡村道老旧路改造)</t>
  </si>
  <si>
    <t>项目
名称</t>
  </si>
  <si>
    <t>建设年限</t>
  </si>
  <si>
    <t>公安---双山</t>
  </si>
  <si>
    <t>改建</t>
  </si>
  <si>
    <t>双服线</t>
  </si>
  <si>
    <t>王奔-三江口坝下</t>
  </si>
  <si>
    <t>大富-五家</t>
  </si>
  <si>
    <t>G303-张家</t>
  </si>
  <si>
    <t>靖宇县</t>
  </si>
  <si>
    <t>靖赤公路28.14公里处－马架子</t>
  </si>
  <si>
    <t>三道湖镇</t>
  </si>
  <si>
    <t>驼靖线122.0公里处－清河</t>
  </si>
  <si>
    <t>赤松村－双桥村</t>
  </si>
  <si>
    <t>朝阳－富国</t>
  </si>
  <si>
    <t>赤松乡</t>
  </si>
  <si>
    <t>青松－赤柏</t>
  </si>
  <si>
    <t>林海--三合</t>
  </si>
  <si>
    <t>洮东乡—金祥乡</t>
  </si>
  <si>
    <t>永胜--春光</t>
  </si>
  <si>
    <t>平安镇--新胜村</t>
  </si>
  <si>
    <t>光明--谢家围子</t>
  </si>
  <si>
    <t>三合--西宝山</t>
  </si>
  <si>
    <t>发家--北大岭</t>
  </si>
  <si>
    <t>金祥--晓华</t>
  </si>
  <si>
    <t>平台—五家户</t>
  </si>
  <si>
    <t>新兴--生产</t>
  </si>
  <si>
    <t>德顺—双塔</t>
  </si>
  <si>
    <t>永合--心合</t>
  </si>
  <si>
    <t>坦途-哈拉</t>
  </si>
  <si>
    <t>新兴-四井子</t>
  </si>
  <si>
    <t>2017</t>
  </si>
  <si>
    <t>德新乡</t>
  </si>
  <si>
    <t>三莫线-长财</t>
  </si>
  <si>
    <t>柳亭-河盛</t>
  </si>
  <si>
    <t>东林村至塔子沟村</t>
  </si>
  <si>
    <t>复兴镇</t>
  </si>
  <si>
    <t>绥东线-糖厂村组路</t>
  </si>
  <si>
    <t>绥东线-金苍村组路</t>
  </si>
  <si>
    <t>大大线至东台村</t>
  </si>
  <si>
    <t xml:space="preserve">	大大线至西阳村</t>
  </si>
  <si>
    <t>2018年第一批省补助投资建设预算明细表(县道路网完善)</t>
  </si>
  <si>
    <t>建设规模及标准</t>
  </si>
  <si>
    <t>县（市、
区）</t>
  </si>
  <si>
    <t>路面
类型</t>
  </si>
  <si>
    <t>地方投资</t>
  </si>
  <si>
    <t>苇子沟至滴水湖</t>
  </si>
  <si>
    <t>沥青混凝土</t>
  </si>
  <si>
    <t>2017-2018</t>
  </si>
  <si>
    <t>榆树-山河屯</t>
  </si>
  <si>
    <t>农安-靠山</t>
  </si>
  <si>
    <t>农安-前郭</t>
  </si>
  <si>
    <t>郭家店-六屋</t>
  </si>
  <si>
    <t>大修</t>
  </si>
  <si>
    <t>怀茂线</t>
  </si>
  <si>
    <t>十卧线</t>
  </si>
  <si>
    <t>伊通县</t>
  </si>
  <si>
    <t>伊丹-二道</t>
  </si>
  <si>
    <t>辽源市</t>
  </si>
  <si>
    <t>东丰县</t>
  </si>
  <si>
    <t>东丰镇南出口</t>
  </si>
  <si>
    <t>安山堡-大阳村段</t>
  </si>
  <si>
    <t>朝阳镇-庆阳</t>
  </si>
  <si>
    <t>磐石界-辉南县段</t>
  </si>
  <si>
    <t>集安市</t>
  </si>
  <si>
    <t>清河-财源</t>
  </si>
  <si>
    <t>快朝线</t>
  </si>
  <si>
    <t>浑花线加油站-木材检查站</t>
  </si>
  <si>
    <t>大湖至蚂蚁河</t>
  </si>
  <si>
    <t>县道长岭至大岗子公路新发至黑帝庙改建工程项目</t>
  </si>
  <si>
    <t>宁江区</t>
  </si>
  <si>
    <t>伯都-大洼</t>
  </si>
  <si>
    <t>扶余市</t>
  </si>
  <si>
    <t>蔡家沟-陶赖昭</t>
  </si>
  <si>
    <t>四合-C279线</t>
  </si>
  <si>
    <t>洮南-镇西</t>
  </si>
  <si>
    <t>2018年第一批省补助投资建设预算明细表(撤并建制村通硬化路)</t>
  </si>
  <si>
    <t xml:space="preserve">  延边朝鲜族自治州</t>
  </si>
  <si>
    <t>岭后村连线</t>
  </si>
  <si>
    <t>2018年第一批省补助投资预算明细表（农村公路水毁抢通及重建）</t>
  </si>
  <si>
    <t>序
号</t>
  </si>
  <si>
    <t>项目所在地</t>
  </si>
  <si>
    <t>水毁位置</t>
  </si>
  <si>
    <t>是否
抢通</t>
  </si>
  <si>
    <t>计划
建设期</t>
  </si>
  <si>
    <t>省补助投资（万元）</t>
  </si>
  <si>
    <t>备  注</t>
  </si>
  <si>
    <t>路线名称</t>
  </si>
  <si>
    <t>路线编号</t>
  </si>
  <si>
    <t>桩号</t>
  </si>
  <si>
    <t>长度
(米)</t>
  </si>
  <si>
    <t>路面
宽度
（米）</t>
  </si>
  <si>
    <t>路面
厚度
（厘米）</t>
  </si>
  <si>
    <t>省抢通补助资金</t>
  </si>
  <si>
    <t>重建投资</t>
  </si>
  <si>
    <t>起点</t>
  </si>
  <si>
    <t>止点</t>
  </si>
  <si>
    <t>省补助
投资</t>
  </si>
  <si>
    <t>地方自筹</t>
  </si>
  <si>
    <t>总   计</t>
  </si>
  <si>
    <t>一</t>
  </si>
  <si>
    <t>县级公路</t>
  </si>
  <si>
    <t>延边州</t>
  </si>
  <si>
    <t>延吉市</t>
  </si>
  <si>
    <t>三明线K11+158-K11+240处延吉市2017年水毁道路及桥涵重建工程建设项目</t>
  </si>
  <si>
    <t>三明线</t>
  </si>
  <si>
    <t>X171222401</t>
  </si>
  <si>
    <t>是</t>
  </si>
  <si>
    <t>水泥混凝土</t>
  </si>
  <si>
    <t>三明线K11+410-K11+445处延吉市2017年水毁道路及桥涵重建工程建设项目</t>
  </si>
  <si>
    <t>三明线K14+175-K14+260处延吉市三道湾镇平岗至梨树道路工程</t>
  </si>
  <si>
    <t>否</t>
  </si>
  <si>
    <t>三明线K14+322-K14+412处延吉市三道湾镇平岗至梨树道路工程</t>
  </si>
  <si>
    <t>三明线K9+770-K10+050处延吉市2017年水毁道路及桥涵重建工程建设项目</t>
  </si>
  <si>
    <t>和龙市</t>
  </si>
  <si>
    <t>和龙市2017年农村公路水毁修复重建工程X185头土线K32+450处</t>
  </si>
  <si>
    <t>头土线</t>
  </si>
  <si>
    <t>X182222406</t>
  </si>
  <si>
    <t>头土线水毁项目</t>
  </si>
  <si>
    <t>头土线水毁恢复重建工程（K11+887、K16+586、K17+571、K18+357、K20+540、K26+294、K27+319、K27+442、K32+500）</t>
  </si>
  <si>
    <t>省补助投资已扣除西新线水毁恢复重建工程（K26+490、K28+082、K28+852）19万元资金。</t>
  </si>
  <si>
    <t>和兴线水毁恢复重建工程（K12+655、K14+881、K16+693、K17+183、K17+265、K18+948、K22+607、K25+265、K25+580、K27+904、K32+683、K35+436）</t>
  </si>
  <si>
    <t>和兴线</t>
  </si>
  <si>
    <t>X183222406</t>
  </si>
  <si>
    <t>4.5-6</t>
  </si>
  <si>
    <t>图汪线K21.725-K21.8路基路面水毁</t>
  </si>
  <si>
    <t>图汪线</t>
  </si>
  <si>
    <t>X172222424</t>
  </si>
  <si>
    <t>凉西线K22.2-K22.213路基水毁恢复工程</t>
  </si>
  <si>
    <t>凉西线</t>
  </si>
  <si>
    <t>X173222424</t>
  </si>
  <si>
    <t>凉西线K22.5-K22.519路基水毁恢复工程</t>
  </si>
  <si>
    <t>凉西线K22.8-K22.811路基水毁恢复工程</t>
  </si>
  <si>
    <t>凉西线K24.05-K24.061路基水毁恢复工程</t>
  </si>
  <si>
    <t>凉西线K25.25-K22.261路基水毁恢复工程</t>
  </si>
  <si>
    <t>凉西线K25.4-K25.412路基水毁恢复工程</t>
  </si>
  <si>
    <t>凉西线K25.6-K25.61路基水毁恢复工程</t>
  </si>
  <si>
    <t>罗百线K119.739-K119.759路基水毁恢复工程</t>
  </si>
  <si>
    <t>罗百线</t>
  </si>
  <si>
    <t>X186222424</t>
  </si>
  <si>
    <t>罗百线K120.16-K120.175路基水毁恢复工程</t>
  </si>
  <si>
    <t>罗百线K55.654-K55.717路基水毁恢复工程</t>
  </si>
  <si>
    <t>罗百线K55.889-K55.911路基水毁恢复工程</t>
  </si>
  <si>
    <t>罗百线K59.341-K59.373路基水毁恢复工程</t>
  </si>
  <si>
    <t>罗百线K62.75-K62.81路基水毁恢复工程</t>
  </si>
  <si>
    <t>罗百线K86.424-K86.474路基水毁恢复工程</t>
  </si>
  <si>
    <t>罗百线K86.611-K86.663路基水毁恢复工程</t>
  </si>
  <si>
    <t>罗百线K86.944-K86.975路基水毁恢复工程</t>
  </si>
  <si>
    <t>罗百线K87.066-K87.103路基水毁恢复工程</t>
  </si>
  <si>
    <t>罗百线K87.109-K87.133路基水毁恢复工程</t>
  </si>
  <si>
    <t>罗百线K91.253-K91.332路基水毁恢复工程</t>
  </si>
  <si>
    <t>罗百线K91.283-K91.481路基水毁恢复工程</t>
  </si>
  <si>
    <t>罗百线K91.518-K91.6554路基水毁恢复工程</t>
  </si>
  <si>
    <t>X171222426</t>
  </si>
  <si>
    <t>永二线</t>
  </si>
  <si>
    <t>X187222426</t>
  </si>
  <si>
    <t>二</t>
  </si>
  <si>
    <t>乡级公路</t>
  </si>
  <si>
    <t>官地至后红石路线K9+008-K9+038处水毁道路及桥涵重建工程建设项目</t>
  </si>
  <si>
    <t>官地至后红石</t>
  </si>
  <si>
    <t>Y002222403</t>
  </si>
  <si>
    <t>敦青线至江南路线K5+289-K5+441处水毁道路及桥涵重建工程建设项目</t>
  </si>
  <si>
    <t>敦青线至江南</t>
  </si>
  <si>
    <t>Y022222403</t>
  </si>
  <si>
    <t>G302至南山头路线K8+280-K8+948处水毁道路及桥涵重建工程建设项目</t>
  </si>
  <si>
    <t>G302至南山头</t>
  </si>
  <si>
    <t>Y039222403</t>
  </si>
  <si>
    <t>丹阿线-光宗水毁重建工程</t>
  </si>
  <si>
    <t>丹阿线-光宗</t>
  </si>
  <si>
    <t>Y007222405</t>
  </si>
  <si>
    <t>东平-大马水毁重建工程</t>
  </si>
  <si>
    <t>东平-大马</t>
  </si>
  <si>
    <t>桃园-太阳K10+042-K10+062水毁重建工程</t>
  </si>
  <si>
    <t>桃园-太阳</t>
  </si>
  <si>
    <t>Y010222405</t>
  </si>
  <si>
    <t>桃园-太阳K10+353-K10+500水毁重建工程</t>
  </si>
  <si>
    <t>桃园-太阳K13+925-K13+945水毁重建工程</t>
  </si>
  <si>
    <t>桃园-太阳K14+200-K14+260水毁重建工程</t>
  </si>
  <si>
    <t>东明至西崴子k3.289-k3.299路基水毁恢复工程</t>
  </si>
  <si>
    <t>东明至西崴子</t>
  </si>
  <si>
    <t>Y001222424</t>
  </si>
  <si>
    <t>东明至西崴子k3.5-k3.522路基水毁恢复工程</t>
  </si>
  <si>
    <t>汪清至沙南k4.512-k4.56路基水毁恢复工程</t>
  </si>
  <si>
    <t>汪清至沙南</t>
  </si>
  <si>
    <t>Y002222424</t>
  </si>
  <si>
    <t>老松线至五家子k0.734-k0.834路基水毁恢复工程</t>
  </si>
  <si>
    <t>老松线至五家子</t>
  </si>
  <si>
    <t>Y003222424</t>
  </si>
  <si>
    <t>口山至鹿圈子村k1.14-k1.466路基路面水毁恢复工程</t>
  </si>
  <si>
    <t>口山至鹿圈子</t>
  </si>
  <si>
    <t>口山至鹿圈子村k1.34-k1.45路基水毁恢复工程</t>
  </si>
  <si>
    <t>口山至鹿圈子村</t>
  </si>
  <si>
    <t>口山至鹿圈子村k1.97-k1.99路基路面水毁恢复工程</t>
  </si>
  <si>
    <t>汪清至青林k2.842-k2.94路基水毁恢复工程</t>
  </si>
  <si>
    <t>Y004222424</t>
  </si>
  <si>
    <t>汪清至青林k3.569-k3.579路基水毁恢复工程</t>
  </si>
  <si>
    <t>汪清至青林k6.423-k6.468路基水毁恢复工程</t>
  </si>
  <si>
    <t>汪清至青林k7.08-k7.09路基水毁恢复工程</t>
  </si>
  <si>
    <t>汪清至青林k8.804-k8.814路基水毁恢复工程</t>
  </si>
  <si>
    <t>东光至塔子沟村k11.351-k11.361路基水毁恢复工程</t>
  </si>
  <si>
    <t>东光至塔子沟村</t>
  </si>
  <si>
    <t>Y005222424</t>
  </si>
  <si>
    <t>东光至塔子沟村k13.99-k14.01路基水毁恢复工程</t>
  </si>
  <si>
    <t>东光至塔子沟村k16.902-k16.998路基水毁恢复工程</t>
  </si>
  <si>
    <t>东光至塔子沟村k17.102-k17.18路基水毁恢复工程</t>
  </si>
  <si>
    <t>东光至塔子沟村k17.19-k17.29路基水毁恢复工程</t>
  </si>
  <si>
    <t>东光至塔子沟村k17.298-k17.319路基水毁恢复工程</t>
  </si>
  <si>
    <t>东光至塔子沟村k18.404-k18.419路基水毁恢复工程</t>
  </si>
  <si>
    <t>东光至塔子沟村k24.791-k24.801路基水毁恢复工程</t>
  </si>
  <si>
    <t>东光至塔子沟村k30.53-k30.54路基水毁恢复工程</t>
  </si>
  <si>
    <t>东光至塔子沟村k5.836-k5.913路基水毁恢复工程</t>
  </si>
  <si>
    <t>东光至尖山子k0.368-k0.546路基路面水毁恢复工程</t>
  </si>
  <si>
    <t>东光至尖山子</t>
  </si>
  <si>
    <t>Y006222424</t>
  </si>
  <si>
    <t>东光至尖山子k0.59-k0.67路基路面水毁恢复工程</t>
  </si>
  <si>
    <t>东光至尖山子k1.138-k1.178路基路面水毁恢复工程</t>
  </si>
  <si>
    <t>东光至尖山子k1.14-k1.8路基路面水毁恢复工程</t>
  </si>
  <si>
    <t>东光至尖山子k1.258-k1.318路基路面水毁恢复工程</t>
  </si>
  <si>
    <t>东光至尖山子k1.562-k1.626路基路面水毁恢复工程</t>
  </si>
  <si>
    <t>东光至尖山子k1.676-k1.806路基路面水毁恢复工程</t>
  </si>
  <si>
    <t>东光至尖山子k1.92-k1.965路基路面水毁恢复工程</t>
  </si>
  <si>
    <t>东光至尖山子k2.081-k2.129路基路面水毁恢复工程</t>
  </si>
  <si>
    <t>东光至尖山子k2.322-k2.475路基路面水毁恢复工程</t>
  </si>
  <si>
    <t>东光至尖山子k3.367-k3.517路基路面水毁恢复工程</t>
  </si>
  <si>
    <t>道芬至一道k5.136-k5.146路基水毁恢复工程</t>
  </si>
  <si>
    <t>Y008222424</t>
  </si>
  <si>
    <t>G333至二甲山k0.391-k0.411路面水毁恢复工程</t>
  </si>
  <si>
    <t>G333至二甲山</t>
  </si>
  <si>
    <t>Y012222424</t>
  </si>
  <si>
    <t>G333至二甲山k1.365-k1.38路基水毁恢复工程</t>
  </si>
  <si>
    <t>G333至二甲山k1.772-k1.8路基水毁恢复工程</t>
  </si>
  <si>
    <t>G333至二甲山k1.933-k1.951路基水毁恢复工程</t>
  </si>
  <si>
    <t>汪罗线至腰营沟k2.232-k2.29路基水毁恢复工程</t>
  </si>
  <si>
    <t>汪罗线至腰营沟</t>
  </si>
  <si>
    <t>Y015222424</t>
  </si>
  <si>
    <t>汪罗线至腰营沟k2.9-k915路基水毁恢复工程</t>
  </si>
  <si>
    <t>汪罗线至腰营沟k2.98-k2.99路基水毁恢复工程</t>
  </si>
  <si>
    <t>汪东线-北沟k1.225-k1.236路基水毁恢复工程</t>
  </si>
  <si>
    <t>汪东线-北沟</t>
  </si>
  <si>
    <t>Y018222424</t>
  </si>
  <si>
    <t>汪东线-北沟k4.355-k4.366路基水毁恢复工程</t>
  </si>
  <si>
    <t>汪东线-北沟k5.519-k5.53路基水毁恢复工程</t>
  </si>
  <si>
    <t>汪东线-北沟k6.16-k6.173路基水毁恢复工程</t>
  </si>
  <si>
    <t>红云桥至金矿k1.313-k1.324路基水毁恢复工程</t>
  </si>
  <si>
    <t>红云桥至金矿</t>
  </si>
  <si>
    <t>Y020222424</t>
  </si>
  <si>
    <t>春阳至东升k3.673-k3.683路基水毁恢复工程</t>
  </si>
  <si>
    <t>春阳至东升</t>
  </si>
  <si>
    <t>春阳至东升k4.71-k4.785路基水毁恢复工程</t>
  </si>
  <si>
    <t>春阳至上屯k3.005-k3.016路基路面水毁恢复工程</t>
  </si>
  <si>
    <t>春阳至上屯</t>
  </si>
  <si>
    <t>Y021222424</t>
  </si>
  <si>
    <t>春阳至上屯k8.975-k8.985路基路面水毁恢复工程</t>
  </si>
  <si>
    <t>春阳至东升k9.103-k9.123路基水毁恢复工程</t>
  </si>
  <si>
    <t>桃园至拉其岭k0.672-k0.716路基水毁恢复工程</t>
  </si>
  <si>
    <t>桃园至拉其岭</t>
  </si>
  <si>
    <t>Y022222424</t>
  </si>
  <si>
    <t>桃园至拉其岭k1.197-k1.263路基水毁恢复工程</t>
  </si>
  <si>
    <t>桃园至拉其岭k1.545-k1.641路基水毁恢复工程</t>
  </si>
  <si>
    <t>桃园至拉其岭k2.694-k2.724路基水毁恢复工程</t>
  </si>
  <si>
    <t>东新至张家店村k1.25-k1.37路基水毁恢复工程</t>
  </si>
  <si>
    <t>东新至张家店村</t>
  </si>
  <si>
    <t>Y024222424</t>
  </si>
  <si>
    <t>东新至张家店村k1.42-k1.52路基水毁恢复工程</t>
  </si>
  <si>
    <t>东新至张家店村k1.714-k1.864路基水毁恢复工程</t>
  </si>
  <si>
    <t>东新至张家店村k2.679-k2.689路基水毁恢复工程</t>
  </si>
  <si>
    <t>东新至张家店村k5.545-k5.681路基水毁恢复工程</t>
  </si>
  <si>
    <t>东新至张家店村k7.574-k7.604路基水毁恢复工程</t>
  </si>
  <si>
    <t>老松线至五家子k0.734-k0.748路基水毁恢复工程</t>
  </si>
  <si>
    <t>Y025222424</t>
  </si>
  <si>
    <t>亮兵-新城路线K12.961处水毁道路项目</t>
  </si>
  <si>
    <t>亮兵-新城</t>
  </si>
  <si>
    <t>Y018222426</t>
  </si>
  <si>
    <t>东明-青林路线K5.639处水毁道路项目</t>
  </si>
  <si>
    <t>东明-青林</t>
  </si>
  <si>
    <t>Y019222426</t>
  </si>
  <si>
    <t>大西-大兴路线K0.522处水毁道路项目</t>
  </si>
  <si>
    <t>大西-大兴</t>
  </si>
  <si>
    <t>Y020222426</t>
  </si>
  <si>
    <t>石门—舞鹤路线K0.918处水毁道路项目</t>
  </si>
  <si>
    <t>石门—舞鹤</t>
  </si>
  <si>
    <t>Y022222426</t>
  </si>
  <si>
    <t>石门—舞鹤路线K1.273处水毁道路项目</t>
  </si>
  <si>
    <t>石门—舞鹤路线K8.099处水毁道路项目</t>
  </si>
  <si>
    <t>石门—舞鹤路线K9.35处水毁道路项目</t>
  </si>
  <si>
    <t>福满-山泉路线K0.893处水毁道路项目</t>
  </si>
  <si>
    <t>福满-山泉</t>
  </si>
  <si>
    <t>Y026222426</t>
  </si>
  <si>
    <t>福满-山泉路线K1.651处水毁道路项目</t>
  </si>
  <si>
    <t>福满-山泉路线K3.542处水毁道路项目</t>
  </si>
  <si>
    <t>福满-山泉路线K3.552处水毁道路项目</t>
  </si>
  <si>
    <t>福满-山泉路线K3.569处水毁道路项目</t>
  </si>
  <si>
    <t>松江镇-沙金沟路线K6.128处水毁道路项目</t>
  </si>
  <si>
    <t>松江镇-沙金沟</t>
  </si>
  <si>
    <t>Y027222426</t>
  </si>
  <si>
    <t>三</t>
  </si>
  <si>
    <t>村级公路</t>
  </si>
  <si>
    <t>下二道屯路水毁工程</t>
  </si>
  <si>
    <t>下二道屯路</t>
  </si>
  <si>
    <t>C074222401</t>
  </si>
  <si>
    <t>西崴子电站至官地路线K5+194-K5+214处水毁道路及桥涵重建工程建设项目</t>
  </si>
  <si>
    <t>西崴子电站至官地</t>
  </si>
  <si>
    <t>C077222403</t>
  </si>
  <si>
    <t>大板线至板石二队路线K1+544-K1+546处水毁道路及桥涵重建工程建设项目</t>
  </si>
  <si>
    <t>大板线至板石二队</t>
  </si>
  <si>
    <t>C132222403</t>
  </si>
  <si>
    <t>中黑顶子至上沟村路线K1+936-K2+426处水毁道路及桥涵重建工程建设项目</t>
  </si>
  <si>
    <t>中黑顶子至上沟村</t>
  </si>
  <si>
    <t>C212222403</t>
  </si>
  <si>
    <t>尚日村至小南屯路线K0+799-K0+839处水毁道路及桥涵重建工程建设项目</t>
  </si>
  <si>
    <t>尚日村至小南屯</t>
  </si>
  <si>
    <t>C223222403</t>
  </si>
  <si>
    <t>专用公路-新成水毁重建工程</t>
  </si>
  <si>
    <t>专用公路-新成</t>
  </si>
  <si>
    <t>C021222405</t>
  </si>
  <si>
    <t>老头沟-桃园K0+000-K0+104水毁重建工程</t>
  </si>
  <si>
    <t>老头沟-桃园</t>
  </si>
  <si>
    <t>C025222405</t>
  </si>
  <si>
    <t>老头沟-桃园K2+700-K3+100水毁重建工程</t>
  </si>
  <si>
    <t>丹阿线-光宗K0+856-K0+886水毁重建工程</t>
  </si>
  <si>
    <t>C099222405</t>
  </si>
  <si>
    <t>宝兴-太阳K0+010-K0+080水毁重建工程</t>
  </si>
  <si>
    <t>宝兴-太阳</t>
  </si>
  <si>
    <t>C152222405</t>
  </si>
  <si>
    <t>宝兴-太阳K1+200-K1+240水毁重建工程</t>
  </si>
  <si>
    <t>宝兴-太阳K1+290-K1+350水毁重建工程</t>
  </si>
  <si>
    <t>宝兴-太阳K2+381-K2+417水毁重建工程</t>
  </si>
  <si>
    <t>宝兴-太阳K2+850-K2+890水毁重建工程</t>
  </si>
  <si>
    <t>宝兴-太阳K2+980-K3+030水毁重建工程</t>
  </si>
  <si>
    <t>宝兴-太阳K3+100-K3+160水毁重建工程</t>
  </si>
  <si>
    <t>宝兴-太阳K4+000-K4+130水毁重建工程</t>
  </si>
  <si>
    <t>东明至荒坪屯K0.338-K0.348路基水毁恢复工程</t>
  </si>
  <si>
    <t>东明至荒坪屯</t>
  </si>
  <si>
    <t>C002222424</t>
  </si>
  <si>
    <t>东明至荒坪屯K0.447-K0.467路基水毁恢复工程</t>
  </si>
  <si>
    <t>东明至荒坪屯K0.547-K0.567路基水毁恢复工程</t>
  </si>
  <si>
    <t>东明至荒坪屯K0.877-K0.897路基水毁恢复工程</t>
  </si>
  <si>
    <t>东明至荒坪屯K1.218-K1.228路基水毁恢复工程</t>
  </si>
  <si>
    <t>东明至荒坪屯K1.304-K1.34路基水毁恢复工程</t>
  </si>
  <si>
    <t>东明至荒坪屯K1.694-K1.714路基水毁恢复工程</t>
  </si>
  <si>
    <t>东明至荒坪屯K1.757-k1.777路基水毁恢复工程</t>
  </si>
  <si>
    <t>东明至荒坪屯K1.906-k1.926路基水毁恢复工程</t>
  </si>
  <si>
    <t>老松线至兴隆k0.69-k0.7路基水毁恢复工程</t>
  </si>
  <si>
    <t>老松线至兴隆</t>
  </si>
  <si>
    <t>C022222424</t>
  </si>
  <si>
    <t>大兴沟至岭东林场至西阳k0.62-k0.73路基</t>
  </si>
  <si>
    <t>大兴沟至岭东林场至西阳</t>
  </si>
  <si>
    <t>C040222424</t>
  </si>
  <si>
    <t>汪罗线至新立村k0.163-k0.173路基水毁恢复工程</t>
  </si>
  <si>
    <t>汪罗线至新立村</t>
  </si>
  <si>
    <t>C051222424</t>
  </si>
  <si>
    <t>红云桥至金矿k1.22-k1.233路基路面水毁恢复工程</t>
  </si>
  <si>
    <t>C063222424</t>
  </si>
  <si>
    <t>天桥岭至大安公路岔道至青松村k0.108-k0.13路基水毁恢复工程</t>
  </si>
  <si>
    <t>天桥岭至大安公路岔道至青松村</t>
  </si>
  <si>
    <t>C074222424</t>
  </si>
  <si>
    <t>天桥岭至大安公路岔道至青松村k2.103-k2.133路基水毁恢复工程</t>
  </si>
  <si>
    <t>青松村至椴树背村k1.1-k1.11路基水毁恢复工程</t>
  </si>
  <si>
    <t>青松村至椴树背村</t>
  </si>
  <si>
    <t>C075222424</t>
  </si>
  <si>
    <t>汪罗线至太安村k0.877-k0.887路基水毁恢复工程</t>
  </si>
  <si>
    <t>汪罗线至太安村</t>
  </si>
  <si>
    <t>C092222424</t>
  </si>
  <si>
    <t>汪罗线至太安村k3.32-k3.4路基水毁恢复工程</t>
  </si>
  <si>
    <t>汪罗线至太安村k3.5-k3.55路基水毁恢复工程</t>
  </si>
  <si>
    <t>汪罗线至刺芽沟村k1-k1.03路基水毁恢复工程</t>
  </si>
  <si>
    <t>汪罗线至刺芽沟村</t>
  </si>
  <si>
    <t>C095222424</t>
  </si>
  <si>
    <t>汪罗线至刺芽沟村k1.52-k1.64路基水毁恢复工程</t>
  </si>
  <si>
    <t>老松线至五家子k0.734-k1.197路基水毁恢复工程</t>
  </si>
  <si>
    <t>C097222424</t>
  </si>
  <si>
    <t>东光至塔子沟村k0.101-k0.142路基</t>
  </si>
  <si>
    <t>C142222424</t>
  </si>
  <si>
    <t>东明至西崴子k1.624-k2.024路基水毁恢复工程</t>
  </si>
  <si>
    <t>C151222424</t>
  </si>
  <si>
    <t>汪清至砂南村1k0.424-k0.502路基水毁恢复工程</t>
  </si>
  <si>
    <t>汪清至砂南村1</t>
  </si>
  <si>
    <t>C164222424</t>
  </si>
  <si>
    <t>汪清至砂南村1k0.524-k0.584路基水毁恢复工程</t>
  </si>
  <si>
    <t>东明桥至苍安k3.087-k3.107路基水毁恢复工程</t>
  </si>
  <si>
    <t>东明桥至苍安</t>
  </si>
  <si>
    <t>C331222424</t>
  </si>
  <si>
    <t>东明桥至苍安k3.142-k3.155路基水毁恢复工程</t>
  </si>
  <si>
    <t>东明桥至苍安k3.17-k3.28路基水毁恢复工程</t>
  </si>
  <si>
    <t>东明桥至苍安k3.201-k3.221路基水毁恢复工程</t>
  </si>
  <si>
    <t>东明桥至苍安k3.225-k3.235路基水毁恢复工程</t>
  </si>
  <si>
    <t>东明桥至苍安k3.265-k3.28路基水毁恢复工程</t>
  </si>
  <si>
    <t>东明桥至苍安k3.47-k3.49路基水毁恢复工程</t>
  </si>
  <si>
    <t>东明桥至苍安k3.481-k3.501路基水毁恢复工程</t>
  </si>
  <si>
    <t>东明桥至苍安k4.113-k4.125路基水毁恢复工程</t>
  </si>
  <si>
    <t>东明桥至苍安k5.339-k5.359路基水毁恢复工程</t>
  </si>
  <si>
    <t>东振至柳树河k3.885-k3.905路基水毁恢复工程</t>
  </si>
  <si>
    <t>东振至柳树河</t>
  </si>
  <si>
    <t>C344222424</t>
  </si>
  <si>
    <t>东林村-东青线K0+420处水毁道路项目</t>
  </si>
  <si>
    <t>东林村-东青线</t>
  </si>
  <si>
    <t>c018222426</t>
  </si>
  <si>
    <t>东林村-东青线K1+040处水毁道路项目</t>
  </si>
  <si>
    <t>东林村-东青线K4+014处水毁道路项目</t>
  </si>
  <si>
    <t>302国道—高台村路线K0+061处水毁道路项目</t>
  </si>
  <si>
    <t>c019222426</t>
  </si>
  <si>
    <t>302国道—高台村路线K0+280处水毁道路项目</t>
  </si>
  <si>
    <t>新城线-凤树路线K1+253处水毁道路项目</t>
  </si>
  <si>
    <t>新城线-凤树</t>
  </si>
  <si>
    <t>C022222426</t>
  </si>
  <si>
    <t>302国道-亮兵四队路线K0+246处水毁道路项目</t>
  </si>
  <si>
    <t>302国道-亮兵四队</t>
  </si>
  <si>
    <t>C024222426</t>
  </si>
  <si>
    <t>302国道-亮兵四队路线K0+944处水毁道路项目</t>
  </si>
  <si>
    <t>203省道-太平村路线K0+095处水毁道路项目</t>
  </si>
  <si>
    <t>203省道-太平村</t>
  </si>
  <si>
    <t>c034222426</t>
  </si>
  <si>
    <t>203省道-江源村路线K1+944处水毁道路项目</t>
  </si>
  <si>
    <t>203省道-江源村</t>
  </si>
  <si>
    <t>c039222426</t>
  </si>
  <si>
    <t>五一-裕民路线K0+114处水毁道路项目</t>
  </si>
  <si>
    <t>五一-裕民</t>
  </si>
  <si>
    <t>c044222426</t>
  </si>
  <si>
    <t>岛安-水西路线K0+312处水毁道路项目</t>
  </si>
  <si>
    <t>岛安-水西</t>
  </si>
  <si>
    <t>c046222426</t>
  </si>
  <si>
    <t>长兴线-长寿村路线K0+251处水毁道路项目</t>
  </si>
  <si>
    <t>长兴线-长寿村</t>
  </si>
  <si>
    <t>c048222426</t>
  </si>
  <si>
    <t>长兴线-长寿村路线K0+503处水毁道路项目</t>
  </si>
  <si>
    <t>小荒沟线-参场路线K0+580处水毁道路项目</t>
  </si>
  <si>
    <t>小荒沟线-参场</t>
  </si>
  <si>
    <t>c067222426</t>
  </si>
  <si>
    <t>小荒沟线-参场路线K0+831处水毁道路项目</t>
  </si>
  <si>
    <t>小荒沟线-参场路线K1+421处水毁道路项目</t>
  </si>
  <si>
    <t>小荒沟线-参场路线K1+587处水毁道路项目</t>
  </si>
  <si>
    <t>小荒沟线-参场路线K4+375处水毁道路项目</t>
  </si>
  <si>
    <t>小荒沟线-参场路线K5+390处水毁道路项目</t>
  </si>
  <si>
    <t>小荒沟线-参场路线K6+035处水毁道路项目</t>
  </si>
  <si>
    <t>小荒沟线-参场路线K8+018处水毁道路项目</t>
  </si>
  <si>
    <t>小荒沟线-参场路线K8+390处水毁道路项目</t>
  </si>
  <si>
    <t>203省道-新合村路线K0+844处水毁道路项目</t>
  </si>
  <si>
    <t>203省道-新合村</t>
  </si>
  <si>
    <t>c072222426</t>
  </si>
  <si>
    <t>203省道-江湾村路线K4+540处水毁道路项目</t>
  </si>
  <si>
    <t>203省道-江湾村</t>
  </si>
  <si>
    <t>c094222426</t>
  </si>
  <si>
    <t>203省道-江湾村路线K4+600处水毁道路项目</t>
  </si>
  <si>
    <t>203省道-江湾村路线K4+660处水毁道路项目</t>
  </si>
  <si>
    <t>203省道-江湾村路线K4+700处水毁道路项目</t>
  </si>
  <si>
    <t>203省道-江湾村路线K4+760处水毁道路项目</t>
  </si>
  <si>
    <t>203省道-江湾村路线K4+800处水毁道路项目</t>
  </si>
  <si>
    <t>榆树川村道-新兴屯路线K0+102处水毁道路项目</t>
  </si>
  <si>
    <t>榆树川村道-新兴屯</t>
  </si>
  <si>
    <t>C142222426</t>
  </si>
  <si>
    <t>榆树川村道-新兴屯路线K0+139处水毁道路项目</t>
  </si>
  <si>
    <t>榆树川村道-新兴屯路线K0+174处水毁道路项目</t>
  </si>
  <si>
    <t>榆树川村道-新兴屯路线K0+193处水毁道路项目</t>
  </si>
  <si>
    <t>榆树川村道-新兴屯路线K0+205处水毁道路项目</t>
  </si>
  <si>
    <t>榆树川村道-新兴屯路线K0+224处水毁道路项目</t>
  </si>
  <si>
    <t>榆树川村道-新兴屯路线K0+243处水毁道路项目</t>
  </si>
  <si>
    <t>盘道村道路支线2路线K1+440处水毁道路项目</t>
  </si>
  <si>
    <t>盘道村道路支线2</t>
  </si>
  <si>
    <t>C171222426</t>
  </si>
  <si>
    <t>302国道-石门火车站路线K0+610处水毁道路项目</t>
  </si>
  <si>
    <t>302国道-石门火车站</t>
  </si>
  <si>
    <t>C178222426</t>
  </si>
  <si>
    <t>崇山村道-南柳村路线K0+435处水毁道路项目</t>
  </si>
  <si>
    <t>崇山村道-南柳村</t>
  </si>
  <si>
    <t>C183222426</t>
  </si>
  <si>
    <t>长兴村-东北村路线K0+108处水毁道路项目</t>
  </si>
  <si>
    <t>长兴村-东北村</t>
  </si>
  <si>
    <t>c184222426</t>
  </si>
  <si>
    <t>203省道-新合村路线K0+512处水毁道路项目</t>
  </si>
  <si>
    <t>青林村道路支线路线K0+256处水毁道路项目</t>
  </si>
  <si>
    <t>青林村道路支线</t>
  </si>
  <si>
    <t>C230222426</t>
  </si>
  <si>
    <t>羊草线-辛平岭村路线K2+702处水毁道路项目</t>
  </si>
  <si>
    <t>羊草线-辛平岭村</t>
  </si>
  <si>
    <t>c300222426</t>
  </si>
  <si>
    <t>盘道线-S207线至增谊村路线K0.28处水毁道路项目</t>
  </si>
  <si>
    <t>盘道线-S207线至增谊村道路</t>
  </si>
  <si>
    <t>C324222426</t>
  </si>
  <si>
    <t>盘道线-S207线至增谊村路线K0.97处水毁道路项目</t>
  </si>
  <si>
    <t>南沟村线至南沟村西出口路线K0.825处水毁道路项目</t>
  </si>
  <si>
    <t>南沟村线至南沟村西出口</t>
  </si>
  <si>
    <t>C335222426</t>
  </si>
  <si>
    <t>2018年第一批省补助投资预算明细表（农村公路桥涵水毁抢通及重建）</t>
  </si>
  <si>
    <t>桥涵名称</t>
  </si>
  <si>
    <t>桥涵所在路线情况</t>
  </si>
  <si>
    <t>拟新建桥涵情况</t>
  </si>
  <si>
    <t>桥涵长</t>
  </si>
  <si>
    <t>桥涵宽</t>
  </si>
  <si>
    <t>路线编码</t>
  </si>
  <si>
    <t>孔</t>
  </si>
  <si>
    <t>跨径</t>
  </si>
  <si>
    <t>总    计</t>
  </si>
  <si>
    <t>桥梁项目合计</t>
  </si>
  <si>
    <t>（一）</t>
  </si>
  <si>
    <t>县级公路桥梁</t>
  </si>
  <si>
    <t>平岗桥</t>
  </si>
  <si>
    <t>都陵河桥</t>
  </si>
  <si>
    <t>雁额线</t>
  </si>
  <si>
    <t>X175222403</t>
  </si>
  <si>
    <t>南阳一号桥</t>
  </si>
  <si>
    <t>双兴桥</t>
  </si>
  <si>
    <t>二青桥</t>
  </si>
  <si>
    <t>水东桥</t>
  </si>
  <si>
    <t>大坝桥</t>
  </si>
  <si>
    <t>西新线</t>
  </si>
  <si>
    <t>X185222426</t>
  </si>
  <si>
    <t>立新桥</t>
  </si>
  <si>
    <t>（二）</t>
  </si>
  <si>
    <t>乡村公路桥梁</t>
  </si>
  <si>
    <t>马架子桥</t>
  </si>
  <si>
    <t>靖马路</t>
  </si>
  <si>
    <t>C011220622</t>
  </si>
  <si>
    <t>胜利桥</t>
  </si>
  <si>
    <t>鹤胜路</t>
  </si>
  <si>
    <t>C057220622</t>
  </si>
  <si>
    <t>2018-2019</t>
  </si>
  <si>
    <t>白江河桥</t>
  </si>
  <si>
    <t>石白线</t>
  </si>
  <si>
    <t>Y002220622</t>
  </si>
  <si>
    <t>富阳桥</t>
  </si>
  <si>
    <t>榆富路</t>
  </si>
  <si>
    <t>Y023220622</t>
  </si>
  <si>
    <t>望海公路桥</t>
  </si>
  <si>
    <t>金巨线至望海</t>
  </si>
  <si>
    <t>Y013220722</t>
  </si>
  <si>
    <t>勤劳二桥</t>
  </si>
  <si>
    <t>吉成一屯-勤劳</t>
  </si>
  <si>
    <t>C045222401</t>
  </si>
  <si>
    <t>下二道屯桥</t>
  </si>
  <si>
    <t>民生桥</t>
  </si>
  <si>
    <t>敦琵线至民生</t>
  </si>
  <si>
    <t>C001222403</t>
  </si>
  <si>
    <t>小榆树川桥</t>
  </si>
  <si>
    <t>大贤线至小榆树川</t>
  </si>
  <si>
    <t>C075222403</t>
  </si>
  <si>
    <t>兴业桥</t>
  </si>
  <si>
    <t>贤双线至大崴子</t>
  </si>
  <si>
    <t>C094222403</t>
  </si>
  <si>
    <t>马鹿沟2桥</t>
  </si>
  <si>
    <t>额蛟线至马鹿沟</t>
  </si>
  <si>
    <t>C159222403</t>
  </si>
  <si>
    <t>大兴川桥</t>
  </si>
  <si>
    <t>G201至大兴川</t>
  </si>
  <si>
    <t>Y006222403</t>
  </si>
  <si>
    <t>尚日桥</t>
  </si>
  <si>
    <t>九五大桥</t>
  </si>
  <si>
    <t>额蛟线至老白山</t>
  </si>
  <si>
    <t>Y030222403</t>
  </si>
  <si>
    <t>章龙沟大桥</t>
  </si>
  <si>
    <r>
      <rPr>
        <sz val="9"/>
        <rFont val="宋体"/>
        <charset val="134"/>
      </rPr>
      <t>C</t>
    </r>
    <r>
      <rPr>
        <sz val="9"/>
        <rFont val="宋体"/>
        <charset val="134"/>
      </rPr>
      <t>207一桥</t>
    </r>
  </si>
  <si>
    <r>
      <rPr>
        <sz val="9"/>
        <rFont val="宋体"/>
        <charset val="134"/>
      </rPr>
      <t>G</t>
    </r>
    <r>
      <rPr>
        <sz val="9"/>
        <rFont val="宋体"/>
        <charset val="134"/>
      </rPr>
      <t>201至夹皮沟</t>
    </r>
  </si>
  <si>
    <r>
      <rPr>
        <sz val="9"/>
        <rFont val="宋体"/>
        <charset val="134"/>
      </rPr>
      <t>C</t>
    </r>
    <r>
      <rPr>
        <sz val="9"/>
        <rFont val="宋体"/>
        <charset val="134"/>
      </rPr>
      <t>020222403</t>
    </r>
  </si>
  <si>
    <t>葆源二桥</t>
  </si>
  <si>
    <t>春阳桥</t>
  </si>
  <si>
    <t>乡道至南洋</t>
  </si>
  <si>
    <t>C059222406</t>
  </si>
  <si>
    <t>红星桥</t>
  </si>
  <si>
    <t>大松树桥</t>
  </si>
  <si>
    <t>仲牧线至大松树</t>
  </si>
  <si>
    <t>C028222424</t>
  </si>
  <si>
    <t>西阳1号桥</t>
  </si>
  <si>
    <t>太平桥</t>
  </si>
  <si>
    <t>南太线</t>
  </si>
  <si>
    <t>C327222424</t>
  </si>
  <si>
    <t>太平桥1</t>
  </si>
  <si>
    <t>口山桥</t>
  </si>
  <si>
    <t>夹皮沟1号桥</t>
  </si>
  <si>
    <t>汪清至青林</t>
  </si>
  <si>
    <t>龙岩小桥</t>
  </si>
  <si>
    <t>老松线至长兴</t>
  </si>
  <si>
    <t>Y011222424</t>
  </si>
  <si>
    <t>榆树川桥</t>
  </si>
  <si>
    <t>G302珲阿线-榆树川</t>
  </si>
  <si>
    <t>C002222426</t>
  </si>
  <si>
    <t>东林村桥</t>
  </si>
  <si>
    <t>会财桥</t>
  </si>
  <si>
    <t>新城线-会财村</t>
  </si>
  <si>
    <t>C023222426</t>
  </si>
  <si>
    <t>水西桥</t>
  </si>
  <si>
    <t>庆农桥</t>
  </si>
  <si>
    <t>水东-庆农</t>
  </si>
  <si>
    <t>c047222426</t>
  </si>
  <si>
    <t>长寿桥</t>
  </si>
  <si>
    <t>西江村小桥</t>
  </si>
  <si>
    <t>西江村道路支线</t>
  </si>
  <si>
    <t>C163222426</t>
  </si>
  <si>
    <t>光兴小桥</t>
  </si>
  <si>
    <t>福满至福成线-光兴村</t>
  </si>
  <si>
    <t>C308222426</t>
  </si>
  <si>
    <t>曙光桥</t>
  </si>
  <si>
    <t>曙光村道路支线</t>
  </si>
  <si>
    <t>C319222426</t>
  </si>
  <si>
    <t>三道桥（幸福1号桥）</t>
  </si>
  <si>
    <t>三道-幸福村</t>
  </si>
  <si>
    <t>Y003222426</t>
  </si>
  <si>
    <t>福寿1号桥</t>
  </si>
  <si>
    <t>福兴-福寿村</t>
  </si>
  <si>
    <t>Y017222426</t>
  </si>
  <si>
    <t>亮兵2号桥</t>
  </si>
  <si>
    <t>凤栖-亮兵</t>
  </si>
  <si>
    <t>Y021222426</t>
  </si>
  <si>
    <t>山泉小桥</t>
  </si>
  <si>
    <t>双龙泉桥</t>
  </si>
  <si>
    <t>平安-泉眼河</t>
  </si>
  <si>
    <t>Y064220381</t>
  </si>
  <si>
    <t>涵改桥项目合计</t>
  </si>
  <si>
    <t>县级公路涵改桥</t>
  </si>
  <si>
    <t>平岗二桥</t>
  </si>
  <si>
    <t>烧锅一桥</t>
  </si>
  <si>
    <t>东兴桥</t>
  </si>
  <si>
    <t>敦官线</t>
  </si>
  <si>
    <t>X178222403</t>
  </si>
  <si>
    <t>永二线勇进桥</t>
  </si>
  <si>
    <t>乡村公路涵改桥</t>
  </si>
  <si>
    <t>双阳区</t>
  </si>
  <si>
    <t>王家屯桥</t>
  </si>
  <si>
    <t>新安至双胜村小学</t>
  </si>
  <si>
    <t>C007220112</t>
  </si>
  <si>
    <t>二号南桥</t>
  </si>
  <si>
    <t>科铁公路-半截沟</t>
  </si>
  <si>
    <t>C828220182</t>
  </si>
  <si>
    <t>齐乡桥</t>
  </si>
  <si>
    <t>向水线-齐乡村</t>
  </si>
  <si>
    <t>C941220182</t>
  </si>
  <si>
    <t>张烧锅公路桥</t>
  </si>
  <si>
    <t>黄家街村至张烧锅屯</t>
  </si>
  <si>
    <t>C495220722</t>
  </si>
  <si>
    <t>依兰镇东兴村三队桥</t>
  </si>
  <si>
    <t>兴安-东兴</t>
  </si>
  <si>
    <t>Y012222401</t>
  </si>
  <si>
    <t>依兰镇台岩村桥</t>
  </si>
  <si>
    <t>大成-台岩</t>
  </si>
  <si>
    <t>Y015222401</t>
  </si>
  <si>
    <t>双顶子桥</t>
  </si>
  <si>
    <t>青沟子乡至双顶子</t>
  </si>
  <si>
    <t>C015222403</t>
  </si>
  <si>
    <t>塔拉站一桥</t>
  </si>
  <si>
    <t>楼上至塔拉站林场</t>
  </si>
  <si>
    <t>C059222403</t>
  </si>
  <si>
    <t>会民桥</t>
  </si>
  <si>
    <t>新胜至会民</t>
  </si>
  <si>
    <t>C083222403</t>
  </si>
  <si>
    <t>朝阳川桥</t>
  </si>
  <si>
    <t>敦琵线至宝山</t>
  </si>
  <si>
    <t>C158222403</t>
  </si>
  <si>
    <t>永强桥</t>
  </si>
  <si>
    <t>永强至双泉</t>
  </si>
  <si>
    <t>C200222403</t>
  </si>
  <si>
    <t>五人班三桥</t>
  </si>
  <si>
    <t>G302至半截河</t>
  </si>
  <si>
    <t>Y001222403</t>
  </si>
  <si>
    <t>八棵树桥</t>
  </si>
  <si>
    <t>永富桥</t>
  </si>
  <si>
    <t>翰章至红石</t>
  </si>
  <si>
    <t>Y004222403</t>
  </si>
  <si>
    <t>青沟子一桥</t>
  </si>
  <si>
    <t>园林处桥</t>
  </si>
  <si>
    <t>贤儒至江南</t>
  </si>
  <si>
    <t>Y021222403</t>
  </si>
  <si>
    <t>双河口桥</t>
  </si>
  <si>
    <t>敦青线至林江</t>
  </si>
  <si>
    <t>Y024222403</t>
  </si>
  <si>
    <t>南台子桥</t>
  </si>
  <si>
    <t>沙河沿镇至沙河沿林场</t>
  </si>
  <si>
    <t>Y029222403</t>
  </si>
  <si>
    <t>小东沟一桥</t>
  </si>
  <si>
    <t>G201至东沟</t>
  </si>
  <si>
    <t>Y033222403</t>
  </si>
  <si>
    <t>珠尔多桥</t>
  </si>
  <si>
    <t xml:space="preserve">是 </t>
  </si>
  <si>
    <t>北大秧至额穆</t>
  </si>
  <si>
    <t>Y012222403</t>
  </si>
  <si>
    <t>太阳二桥</t>
  </si>
  <si>
    <t>太阳大桥</t>
  </si>
  <si>
    <t>G302珲阿线-河北村桥</t>
  </si>
  <si>
    <t>G302珲阿线-河北村</t>
  </si>
  <si>
    <t>C017222426</t>
  </si>
  <si>
    <t>福满-山泉K2+500小桥</t>
  </si>
  <si>
    <t>S201绥东线-北沟岭村桥</t>
  </si>
  <si>
    <t>S201绥东线-北沟岭村</t>
  </si>
  <si>
    <t>Y037222426</t>
  </si>
  <si>
    <t>涵洞项目合计</t>
  </si>
  <si>
    <t>县级公路涵洞</t>
  </si>
  <si>
    <t>三明线K11+235处涵洞</t>
  </si>
  <si>
    <t>三明线K11+410处涵洞</t>
  </si>
  <si>
    <t>三明线K11+614处涵洞</t>
  </si>
  <si>
    <t>三明线K13+039处涵洞</t>
  </si>
  <si>
    <t>三明线K15+508处涵洞</t>
  </si>
  <si>
    <t>三明线K7+602处涵洞</t>
  </si>
  <si>
    <t>三明线K9+520处涵洞</t>
  </si>
  <si>
    <t>k60.273涵</t>
  </si>
  <si>
    <t>白敦线</t>
  </si>
  <si>
    <t>X042222403</t>
  </si>
  <si>
    <t>k70.577涵</t>
  </si>
  <si>
    <t>k65.908涵</t>
  </si>
  <si>
    <t>k66.793涵</t>
  </si>
  <si>
    <t>k69.828涵</t>
  </si>
  <si>
    <t>k76.821涵</t>
  </si>
  <si>
    <t>k55.681涵</t>
  </si>
  <si>
    <t>k12.665涵</t>
  </si>
  <si>
    <t>k49.089涵</t>
  </si>
  <si>
    <t>k21.136涵</t>
  </si>
  <si>
    <t>k45.505涵</t>
  </si>
  <si>
    <t>k18涵</t>
  </si>
  <si>
    <t>k40.175涵</t>
  </si>
  <si>
    <t>k38.974涵</t>
  </si>
  <si>
    <t>k38.402涵</t>
  </si>
  <si>
    <t>k38.311涵</t>
  </si>
  <si>
    <t>k30.449涵</t>
  </si>
  <si>
    <t>k5.648涵</t>
  </si>
  <si>
    <t>黑官线</t>
  </si>
  <si>
    <t>X179222403</t>
  </si>
  <si>
    <t>涵洞K104+573</t>
  </si>
  <si>
    <t>涵洞K104+714</t>
  </si>
  <si>
    <t>涵洞K107+416</t>
  </si>
  <si>
    <t>涵洞K55+717</t>
  </si>
  <si>
    <t>涵洞K55+911</t>
  </si>
  <si>
    <t>涵洞K62+810</t>
  </si>
  <si>
    <t>永二线涵</t>
  </si>
  <si>
    <t>乡村公路涵洞</t>
  </si>
  <si>
    <t>太阳至三道公路K2+541处涵</t>
  </si>
  <si>
    <t>太阳至三道</t>
  </si>
  <si>
    <t>Y916220112</t>
  </si>
  <si>
    <t>K0+513涵洞</t>
  </si>
  <si>
    <t>靖联路</t>
  </si>
  <si>
    <t>C023220622</t>
  </si>
  <si>
    <t>龙东村涵洞</t>
  </si>
  <si>
    <t>龙朝路</t>
  </si>
  <si>
    <t>Y029220622</t>
  </si>
  <si>
    <t>长东村K0+584处涵洞</t>
  </si>
  <si>
    <t>延图线-长东村</t>
  </si>
  <si>
    <t>C003222401</t>
  </si>
  <si>
    <t>长东村K0+690处涵洞</t>
  </si>
  <si>
    <t>延吉市依兰镇桥涵工程</t>
  </si>
  <si>
    <t>台岩-锦城</t>
  </si>
  <si>
    <t>C030222401</t>
  </si>
  <si>
    <t>支边村K0+650处涵洞</t>
  </si>
  <si>
    <t>s201绥东线K181.1-支边</t>
  </si>
  <si>
    <t>C043222401</t>
  </si>
  <si>
    <t>k0.16涵</t>
  </si>
  <si>
    <t>道口至江山</t>
  </si>
  <si>
    <t>C016222403</t>
  </si>
  <si>
    <t>k0.521涵</t>
  </si>
  <si>
    <t>黄威线至西石嘴子</t>
  </si>
  <si>
    <t>C049222403</t>
  </si>
  <si>
    <t>k3.19涵</t>
  </si>
  <si>
    <t>k4.474涵</t>
  </si>
  <si>
    <t>k4.153涵</t>
  </si>
  <si>
    <t>k2.05涵</t>
  </si>
  <si>
    <t>楼上至河湾</t>
  </si>
  <si>
    <t>C060222403</t>
  </si>
  <si>
    <t>k0.269涵</t>
  </si>
  <si>
    <t>烧锅至前进</t>
  </si>
  <si>
    <t>C062222403</t>
  </si>
  <si>
    <t>k5.194涵</t>
  </si>
  <si>
    <t>k3.312涵</t>
  </si>
  <si>
    <t>官下线至腰会</t>
  </si>
  <si>
    <t>C082222403</t>
  </si>
  <si>
    <t>k1涵</t>
  </si>
  <si>
    <t>G201至平安村</t>
  </si>
  <si>
    <t>C090222403</t>
  </si>
  <si>
    <t>k4.461涵</t>
  </si>
  <si>
    <t>k5.606涵</t>
  </si>
  <si>
    <t>G302至兴发东</t>
  </si>
  <si>
    <t>Y003222403</t>
  </si>
  <si>
    <t>k13.665涵</t>
  </si>
  <si>
    <t>k17.587涵</t>
  </si>
  <si>
    <t>k14.037涵</t>
  </si>
  <si>
    <t>k18.252涵</t>
  </si>
  <si>
    <t>k17.272涵</t>
  </si>
  <si>
    <t>k9涵</t>
  </si>
  <si>
    <t>额穆至五道</t>
  </si>
  <si>
    <t>Y010222403</t>
  </si>
  <si>
    <t>001涵</t>
  </si>
  <si>
    <t>k5.31涵</t>
  </si>
  <si>
    <t>k6.173涵</t>
  </si>
  <si>
    <t>k9.668涵</t>
  </si>
  <si>
    <t>k11.798涵</t>
  </si>
  <si>
    <t>k11.702涵</t>
  </si>
  <si>
    <t>敦青线-江南</t>
  </si>
  <si>
    <t>k9.691涵</t>
  </si>
  <si>
    <t>k5.441涵</t>
  </si>
  <si>
    <t>k7.566涵</t>
  </si>
  <si>
    <t>太平山至城山子</t>
  </si>
  <si>
    <t>Y023222403</t>
  </si>
  <si>
    <t>k7.595涵</t>
  </si>
  <si>
    <t>k3.888涵</t>
  </si>
  <si>
    <t>k4.728涵</t>
  </si>
  <si>
    <t>k6.224涵</t>
  </si>
  <si>
    <t>k7.303涵</t>
  </si>
  <si>
    <t>k8.375涵</t>
  </si>
  <si>
    <t>k7.514涵</t>
  </si>
  <si>
    <t>G302至上黑</t>
  </si>
  <si>
    <t>Y025222403</t>
  </si>
  <si>
    <t>k6.511涵</t>
  </si>
  <si>
    <t>贤江线至双龙</t>
  </si>
  <si>
    <t>Y027222403</t>
  </si>
  <si>
    <t>k5.211涵</t>
  </si>
  <si>
    <t>k4.27涵</t>
  </si>
  <si>
    <t>k5.516涵</t>
  </si>
  <si>
    <t>k6.902涵</t>
  </si>
  <si>
    <t>k7.936涵</t>
  </si>
  <si>
    <t>k5.239涵</t>
  </si>
  <si>
    <t>官地至下洼子</t>
  </si>
  <si>
    <t>Y031222403</t>
  </si>
  <si>
    <t>k1.544涵</t>
  </si>
  <si>
    <t>k2.099涵</t>
  </si>
  <si>
    <t>k4.754涵</t>
  </si>
  <si>
    <t>k5.584涵</t>
  </si>
  <si>
    <t>k5.724涵</t>
  </si>
  <si>
    <t>k1.262涵</t>
  </si>
  <si>
    <t>k4.299涵</t>
  </si>
  <si>
    <t>k8.928涵</t>
  </si>
  <si>
    <t>K2+091暗盖板涵</t>
  </si>
  <si>
    <t>K7+889明盖板涵</t>
  </si>
  <si>
    <t>K13+925暗盖板涵</t>
  </si>
  <si>
    <t>涵洞K0+192</t>
  </si>
  <si>
    <t>老松线至复安</t>
  </si>
  <si>
    <t>C020222424</t>
  </si>
  <si>
    <t>2</t>
  </si>
  <si>
    <t>涵洞K2+103</t>
  </si>
  <si>
    <t>涵洞K1+100</t>
  </si>
  <si>
    <t>涵洞K3+500</t>
  </si>
  <si>
    <t>汪罗线至吉兴村</t>
  </si>
  <si>
    <t>C094222424</t>
  </si>
  <si>
    <t>涵洞K7+574</t>
  </si>
  <si>
    <t>涵洞K3+829</t>
  </si>
  <si>
    <t>涵洞K4+512</t>
  </si>
  <si>
    <t>涵洞K17+180</t>
  </si>
  <si>
    <t>涵洞K1+178</t>
  </si>
  <si>
    <t>涵洞K1+933</t>
  </si>
  <si>
    <t>涵洞K0+672</t>
  </si>
  <si>
    <t>涵洞K1+545</t>
  </si>
  <si>
    <t>涵洞K2+694</t>
  </si>
  <si>
    <t>春阳至东升1号涵洞K0+313</t>
  </si>
  <si>
    <t>春阳至东升2号涵洞K2+353</t>
  </si>
  <si>
    <t>春阳至东升3号涵洞K3+439</t>
  </si>
  <si>
    <t>春阳至东升4号涵洞K4+681</t>
  </si>
  <si>
    <t>春阳至东升5号涵洞K5+056</t>
  </si>
  <si>
    <t>春阳至东升6号涵洞K5+622</t>
  </si>
  <si>
    <t xml:space="preserve">302国道-亮兵四队K3+000盖板涵 </t>
  </si>
  <si>
    <t xml:space="preserve">302国道-亮兵四队盖K2+790板涵 </t>
  </si>
  <si>
    <t>永庆-春光K0+580盖板涵</t>
  </si>
  <si>
    <t>永庆-春光</t>
  </si>
  <si>
    <t>c095222426</t>
  </si>
  <si>
    <t>福满-福成K8+282盖板涵</t>
  </si>
  <si>
    <t>福满-福成</t>
  </si>
  <si>
    <t>Y015222426</t>
  </si>
  <si>
    <t>2018年第一批省补助投资计划表（农村公路桥涵水毁抢通及重建）</t>
  </si>
</sst>
</file>

<file path=xl/styles.xml><?xml version="1.0" encoding="utf-8"?>
<styleSheet xmlns="http://schemas.openxmlformats.org/spreadsheetml/2006/main">
  <numFmts count="8">
    <numFmt numFmtId="176" formatCode="0.0_);[Red]\(0.0\)"/>
    <numFmt numFmtId="177" formatCode="0.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_ "/>
    <numFmt numFmtId="179" formatCode="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b/>
      <sz val="17.5"/>
      <color indexed="8"/>
      <name val="黑体"/>
      <charset val="134"/>
    </font>
    <font>
      <sz val="10"/>
      <color indexed="8"/>
      <name val="宋体"/>
      <charset val="134"/>
    </font>
    <font>
      <b/>
      <sz val="17.5"/>
      <color indexed="8"/>
      <name val="宋体"/>
      <charset val="134"/>
    </font>
    <font>
      <b/>
      <sz val="18"/>
      <color indexed="8"/>
      <name val="宋体"/>
      <charset val="134"/>
      <scheme val="major"/>
    </font>
    <font>
      <b/>
      <sz val="9"/>
      <color indexed="8"/>
      <name val="宋体"/>
      <charset val="134"/>
    </font>
    <font>
      <b/>
      <sz val="18"/>
      <color indexed="8"/>
      <name val="黑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9"/>
      <color indexed="8"/>
      <name val="Arial"/>
      <charset val="134"/>
    </font>
    <font>
      <sz val="10"/>
      <color theme="1"/>
      <name val="仿宋"/>
      <charset val="134"/>
    </font>
    <font>
      <sz val="9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8" fillId="23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14" borderId="24" applyNumberFormat="0" applyAlignment="0" applyProtection="0">
      <alignment vertical="center"/>
    </xf>
    <xf numFmtId="0" fontId="39" fillId="14" borderId="28" applyNumberFormat="0" applyAlignment="0" applyProtection="0">
      <alignment vertical="center"/>
    </xf>
    <xf numFmtId="0" fontId="24" fillId="5" borderId="22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1" fillId="0" borderId="0"/>
  </cellStyleXfs>
  <cellXfs count="12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center" vertical="center" wrapText="1"/>
    </xf>
    <xf numFmtId="0" fontId="7" fillId="0" borderId="2" xfId="50" applyNumberFormat="1" applyFont="1" applyFill="1" applyBorder="1" applyAlignment="1" applyProtection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49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7" fillId="2" borderId="13" xfId="0" applyNumberFormat="1" applyFont="1" applyFill="1" applyBorder="1" applyAlignment="1" applyProtection="1">
      <alignment horizontal="center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49" fontId="7" fillId="2" borderId="13" xfId="0" applyNumberFormat="1" applyFont="1" applyFill="1" applyBorder="1" applyAlignment="1" applyProtection="1">
      <alignment horizontal="center" vertical="center" wrapText="1"/>
    </xf>
    <xf numFmtId="49" fontId="7" fillId="2" borderId="13" xfId="0" applyNumberFormat="1" applyFont="1" applyFill="1" applyBorder="1" applyAlignment="1" applyProtection="1">
      <alignment horizontal="center" vertical="center"/>
    </xf>
    <xf numFmtId="0" fontId="7" fillId="2" borderId="13" xfId="0" applyNumberFormat="1" applyFont="1" applyFill="1" applyBorder="1" applyAlignment="1" applyProtection="1">
      <alignment horizontal="center" vertical="center"/>
    </xf>
    <xf numFmtId="0" fontId="10" fillId="2" borderId="0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center" vertical="center"/>
    </xf>
    <xf numFmtId="49" fontId="7" fillId="2" borderId="15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/>
    <xf numFmtId="0" fontId="11" fillId="2" borderId="0" xfId="0" applyNumberFormat="1" applyFont="1" applyFill="1" applyBorder="1" applyAlignment="1" applyProtection="1">
      <alignment horizontal="center" vertical="center"/>
    </xf>
    <xf numFmtId="0" fontId="7" fillId="2" borderId="16" xfId="0" applyNumberFormat="1" applyFont="1" applyFill="1" applyBorder="1" applyAlignment="1" applyProtection="1">
      <alignment horizontal="center" vertical="center" wrapText="1"/>
    </xf>
    <xf numFmtId="0" fontId="9" fillId="2" borderId="16" xfId="0" applyNumberFormat="1" applyFont="1" applyFill="1" applyBorder="1" applyAlignment="1" applyProtection="1">
      <alignment horizontal="center" vertical="center" wrapText="1"/>
    </xf>
    <xf numFmtId="176" fontId="9" fillId="2" borderId="16" xfId="0" applyNumberFormat="1" applyFont="1" applyFill="1" applyBorder="1" applyAlignment="1" applyProtection="1">
      <alignment horizontal="center" vertical="center" wrapText="1"/>
    </xf>
    <xf numFmtId="0" fontId="7" fillId="2" borderId="17" xfId="0" applyNumberFormat="1" applyFont="1" applyFill="1" applyBorder="1" applyAlignment="1" applyProtection="1">
      <alignment horizontal="center" vertical="center" wrapText="1"/>
    </xf>
    <xf numFmtId="49" fontId="12" fillId="2" borderId="2" xfId="0" applyNumberFormat="1" applyFont="1" applyFill="1" applyBorder="1" applyAlignment="1" applyProtection="1">
      <alignment horizontal="center" vertical="center"/>
    </xf>
    <xf numFmtId="49" fontId="12" fillId="2" borderId="2" xfId="0" applyNumberFormat="1" applyFont="1" applyFill="1" applyBorder="1" applyAlignment="1" applyProtection="1">
      <alignment horizontal="center" vertical="center" wrapText="1"/>
    </xf>
    <xf numFmtId="176" fontId="12" fillId="2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76" fontId="7" fillId="2" borderId="2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horizontal="center" vertical="center"/>
    </xf>
    <xf numFmtId="176" fontId="7" fillId="2" borderId="13" xfId="0" applyNumberFormat="1" applyFont="1" applyFill="1" applyBorder="1" applyAlignment="1" applyProtection="1">
      <alignment horizontal="center" vertical="center" wrapText="1"/>
    </xf>
    <xf numFmtId="176" fontId="7" fillId="2" borderId="18" xfId="0" applyNumberFormat="1" applyFont="1" applyFill="1" applyBorder="1" applyAlignment="1" applyProtection="1">
      <alignment horizontal="center" vertical="center" wrapText="1"/>
    </xf>
    <xf numFmtId="176" fontId="9" fillId="2" borderId="19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/>
    <xf numFmtId="0" fontId="13" fillId="0" borderId="0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176" fontId="9" fillId="0" borderId="13" xfId="0" applyNumberFormat="1" applyFont="1" applyFill="1" applyBorder="1" applyAlignment="1" applyProtection="1">
      <alignment horizontal="center" vertical="center" wrapText="1"/>
    </xf>
    <xf numFmtId="178" fontId="9" fillId="0" borderId="13" xfId="0" applyNumberFormat="1" applyFont="1" applyFill="1" applyBorder="1" applyAlignment="1" applyProtection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center" vertical="center"/>
    </xf>
    <xf numFmtId="49" fontId="12" fillId="0" borderId="13" xfId="0" applyNumberFormat="1" applyFont="1" applyFill="1" applyBorder="1" applyAlignment="1" applyProtection="1">
      <alignment horizontal="left" vertical="center"/>
    </xf>
    <xf numFmtId="176" fontId="12" fillId="0" borderId="13" xfId="0" applyNumberFormat="1" applyFont="1" applyFill="1" applyBorder="1" applyAlignment="1" applyProtection="1">
      <alignment horizontal="center" vertical="center"/>
    </xf>
    <xf numFmtId="178" fontId="12" fillId="0" borderId="13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49" fontId="7" fillId="0" borderId="13" xfId="0" applyNumberFormat="1" applyFont="1" applyFill="1" applyBorder="1" applyAlignment="1" applyProtection="1">
      <alignment horizontal="center"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176" fontId="7" fillId="0" borderId="13" xfId="0" applyNumberFormat="1" applyFont="1" applyFill="1" applyBorder="1" applyAlignment="1" applyProtection="1">
      <alignment horizontal="center" vertical="center"/>
    </xf>
    <xf numFmtId="178" fontId="7" fillId="0" borderId="13" xfId="0" applyNumberFormat="1" applyFont="1" applyFill="1" applyBorder="1" applyAlignment="1" applyProtection="1">
      <alignment horizontal="center" vertical="center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178" fontId="7" fillId="0" borderId="1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/>
    </xf>
    <xf numFmtId="49" fontId="7" fillId="0" borderId="15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left" vertical="center" wrapText="1"/>
    </xf>
    <xf numFmtId="178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49" fontId="7" fillId="0" borderId="13" xfId="0" applyNumberFormat="1" applyFont="1" applyFill="1" applyBorder="1" applyAlignment="1" applyProtection="1">
      <alignment horizontal="center" vertical="center" wrapText="1"/>
    </xf>
    <xf numFmtId="49" fontId="7" fillId="0" borderId="13" xfId="0" applyNumberFormat="1" applyFont="1" applyFill="1" applyBorder="1" applyAlignment="1" applyProtection="1">
      <alignment horizontal="left" vertical="center" wrapText="1"/>
    </xf>
    <xf numFmtId="178" fontId="7" fillId="0" borderId="2" xfId="0" applyNumberFormat="1" applyFont="1" applyFill="1" applyBorder="1" applyAlignment="1" applyProtection="1">
      <alignment horizontal="center" vertical="center" wrapText="1"/>
    </xf>
    <xf numFmtId="178" fontId="9" fillId="0" borderId="21" xfId="0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/>
    </xf>
    <xf numFmtId="49" fontId="9" fillId="0" borderId="2" xfId="0" applyNumberFormat="1" applyFont="1" applyFill="1" applyBorder="1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9" fontId="18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79" fontId="19" fillId="0" borderId="2" xfId="0" applyNumberFormat="1" applyFont="1" applyFill="1" applyBorder="1" applyAlignment="1">
      <alignment horizontal="center" vertical="center"/>
    </xf>
    <xf numFmtId="179" fontId="20" fillId="0" borderId="2" xfId="49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right" vertical="center"/>
    </xf>
    <xf numFmtId="179" fontId="19" fillId="0" borderId="2" xfId="0" applyNumberFormat="1" applyFont="1" applyFill="1" applyBorder="1" applyAlignment="1">
      <alignment vertical="center"/>
    </xf>
    <xf numFmtId="179" fontId="20" fillId="0" borderId="2" xfId="49" applyNumberFormat="1" applyFont="1" applyFill="1" applyBorder="1" applyAlignment="1">
      <alignment vertical="center" wrapText="1"/>
    </xf>
    <xf numFmtId="179" fontId="19" fillId="0" borderId="2" xfId="0" applyNumberFormat="1" applyFont="1" applyFill="1" applyBorder="1" applyAlignment="1">
      <alignment horizontal="right" vertical="center"/>
    </xf>
    <xf numFmtId="179" fontId="20" fillId="0" borderId="2" xfId="49" applyNumberFormat="1" applyFont="1" applyFill="1" applyBorder="1" applyAlignment="1">
      <alignment horizontal="right" vertical="center" wrapText="1"/>
    </xf>
    <xf numFmtId="179" fontId="21" fillId="0" borderId="2" xfId="0" applyNumberFormat="1" applyFont="1" applyFill="1" applyBorder="1" applyAlignment="1">
      <alignment horizontal="right" vertical="center"/>
    </xf>
    <xf numFmtId="179" fontId="22" fillId="0" borderId="2" xfId="49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4" xfId="49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tabSelected="1" view="pageBreakPreview" zoomScaleNormal="100" zoomScaleSheetLayoutView="100" topLeftCell="A21" workbookViewId="0">
      <selection activeCell="G35" sqref="G35"/>
    </sheetView>
  </sheetViews>
  <sheetFormatPr defaultColWidth="9" defaultRowHeight="13.5"/>
  <cols>
    <col min="1" max="1" width="17.25" customWidth="1"/>
    <col min="2" max="2" width="12.5" customWidth="1"/>
    <col min="3" max="3" width="11.125" customWidth="1"/>
    <col min="4" max="4" width="10.625" customWidth="1"/>
    <col min="5" max="5" width="11.25" customWidth="1"/>
    <col min="6" max="6" width="14.125" customWidth="1"/>
    <col min="7" max="8" width="12.625" customWidth="1"/>
    <col min="9" max="9" width="9.625" customWidth="1"/>
    <col min="10" max="10" width="12" customWidth="1"/>
    <col min="11" max="11" width="10.875" customWidth="1"/>
  </cols>
  <sheetData>
    <row r="1" spans="1:1">
      <c r="A1" t="s">
        <v>0</v>
      </c>
    </row>
    <row r="2" ht="29" customHeight="1" spans="1:11">
      <c r="A2" s="111" t="s">
        <v>1</v>
      </c>
      <c r="B2" s="112"/>
      <c r="C2" s="111"/>
      <c r="D2" s="111"/>
      <c r="E2" s="111"/>
      <c r="F2" s="111"/>
      <c r="G2" s="111"/>
      <c r="H2" s="111"/>
      <c r="I2" s="111"/>
      <c r="J2" s="111"/>
      <c r="K2" s="111"/>
    </row>
    <row r="3" spans="11:11">
      <c r="K3" t="s">
        <v>2</v>
      </c>
    </row>
    <row r="4" spans="1:11">
      <c r="A4" s="113" t="s">
        <v>3</v>
      </c>
      <c r="B4" s="113" t="s">
        <v>4</v>
      </c>
      <c r="C4" s="113" t="s">
        <v>5</v>
      </c>
      <c r="D4" s="113" t="s">
        <v>6</v>
      </c>
      <c r="E4" s="113" t="s">
        <v>7</v>
      </c>
      <c r="F4" s="113" t="s">
        <v>8</v>
      </c>
      <c r="G4" s="113" t="s">
        <v>9</v>
      </c>
      <c r="H4" s="113" t="s">
        <v>10</v>
      </c>
      <c r="I4" s="113" t="s">
        <v>11</v>
      </c>
      <c r="J4" s="113" t="s">
        <v>12</v>
      </c>
      <c r="K4" s="113" t="s">
        <v>13</v>
      </c>
    </row>
    <row r="5" spans="1:11">
      <c r="A5" s="113"/>
      <c r="B5" s="113"/>
      <c r="C5" s="114" t="s">
        <v>14</v>
      </c>
      <c r="D5" s="114" t="s">
        <v>15</v>
      </c>
      <c r="E5" s="114" t="s">
        <v>16</v>
      </c>
      <c r="F5" s="114" t="s">
        <v>17</v>
      </c>
      <c r="G5" s="114" t="s">
        <v>18</v>
      </c>
      <c r="H5" s="114" t="s">
        <v>19</v>
      </c>
      <c r="I5" s="114" t="s">
        <v>20</v>
      </c>
      <c r="J5" s="114" t="s">
        <v>21</v>
      </c>
      <c r="K5" s="113"/>
    </row>
    <row r="6" spans="1:11">
      <c r="A6" s="113" t="s">
        <v>22</v>
      </c>
      <c r="B6" s="115">
        <f>SUM(C6:K6)</f>
        <v>85585.2</v>
      </c>
      <c r="C6" s="115">
        <f t="shared" ref="C6:J6" si="0">SUM(C8:C26,C28:C32,C34:C38,C40:C43,C45:C52)</f>
        <v>14386.1</v>
      </c>
      <c r="D6" s="115">
        <v>0</v>
      </c>
      <c r="E6" s="115">
        <f t="shared" si="0"/>
        <v>22648.1</v>
      </c>
      <c r="F6" s="115">
        <f t="shared" si="0"/>
        <v>37.8</v>
      </c>
      <c r="G6" s="115">
        <f t="shared" si="0"/>
        <v>139.3</v>
      </c>
      <c r="H6" s="115">
        <f t="shared" si="0"/>
        <v>4002.9</v>
      </c>
      <c r="I6" s="115">
        <f t="shared" si="0"/>
        <v>191.5</v>
      </c>
      <c r="J6" s="115">
        <f t="shared" si="0"/>
        <v>43689.5</v>
      </c>
      <c r="K6" s="115">
        <f>SUM(K7,K10:K27,K30:K33,K35:K39,K41:K44)</f>
        <v>490</v>
      </c>
    </row>
    <row r="7" spans="1:11">
      <c r="A7" s="116" t="s">
        <v>23</v>
      </c>
      <c r="B7" s="117">
        <f t="shared" ref="B6:B20" si="1">SUM(C7:K7)</f>
        <v>5233.6</v>
      </c>
      <c r="C7" s="118">
        <f t="shared" ref="C7:H7" si="2">SUM(C8:C9)</f>
        <v>664.8</v>
      </c>
      <c r="D7" s="118"/>
      <c r="E7" s="118">
        <f t="shared" si="2"/>
        <v>4442.3</v>
      </c>
      <c r="F7" s="118"/>
      <c r="G7" s="118"/>
      <c r="H7" s="118">
        <f t="shared" si="2"/>
        <v>126.5</v>
      </c>
      <c r="I7" s="118"/>
      <c r="J7" s="118"/>
      <c r="K7" s="118"/>
    </row>
    <row r="8" spans="1:11">
      <c r="A8" s="119" t="s">
        <v>24</v>
      </c>
      <c r="B8" s="120">
        <f t="shared" si="1"/>
        <v>126.5</v>
      </c>
      <c r="C8" s="121"/>
      <c r="D8" s="121"/>
      <c r="E8" s="121"/>
      <c r="F8" s="121"/>
      <c r="G8" s="121"/>
      <c r="H8" s="121">
        <v>126.5</v>
      </c>
      <c r="I8" s="121"/>
      <c r="J8" s="121"/>
      <c r="K8" s="118"/>
    </row>
    <row r="9" spans="1:11">
      <c r="A9" s="119" t="s">
        <v>25</v>
      </c>
      <c r="B9" s="120">
        <f t="shared" si="1"/>
        <v>5107.1</v>
      </c>
      <c r="C9" s="121">
        <v>664.8</v>
      </c>
      <c r="D9" s="121"/>
      <c r="E9" s="121">
        <v>4442.3</v>
      </c>
      <c r="F9" s="121"/>
      <c r="G9" s="121"/>
      <c r="H9" s="121"/>
      <c r="I9" s="121"/>
      <c r="J9" s="121"/>
      <c r="K9" s="118"/>
    </row>
    <row r="10" spans="1:11">
      <c r="A10" s="116" t="s">
        <v>26</v>
      </c>
      <c r="B10" s="117">
        <f t="shared" si="1"/>
        <v>2739.8</v>
      </c>
      <c r="C10" s="118">
        <v>690.1</v>
      </c>
      <c r="D10" s="118"/>
      <c r="E10" s="118">
        <v>1822.9</v>
      </c>
      <c r="F10" s="118"/>
      <c r="G10" s="118"/>
      <c r="H10" s="118">
        <v>226.8</v>
      </c>
      <c r="I10" s="118"/>
      <c r="J10" s="118"/>
      <c r="K10" s="118"/>
    </row>
    <row r="11" spans="1:11">
      <c r="A11" s="116" t="s">
        <v>27</v>
      </c>
      <c r="B11" s="117">
        <f t="shared" si="1"/>
        <v>451.9</v>
      </c>
      <c r="C11" s="118">
        <v>451.9</v>
      </c>
      <c r="D11" s="118"/>
      <c r="E11" s="118"/>
      <c r="F11" s="118"/>
      <c r="G11" s="118"/>
      <c r="H11" s="118"/>
      <c r="I11" s="118"/>
      <c r="J11" s="118"/>
      <c r="K11" s="118"/>
    </row>
    <row r="12" spans="1:11">
      <c r="A12" s="116" t="s">
        <v>28</v>
      </c>
      <c r="B12" s="117">
        <f t="shared" si="1"/>
        <v>1683.6</v>
      </c>
      <c r="C12" s="118">
        <v>685.6</v>
      </c>
      <c r="D12" s="118"/>
      <c r="E12" s="118">
        <v>998</v>
      </c>
      <c r="F12" s="118"/>
      <c r="G12" s="118"/>
      <c r="H12" s="118"/>
      <c r="I12" s="118"/>
      <c r="J12" s="118"/>
      <c r="K12" s="118"/>
    </row>
    <row r="13" spans="1:11">
      <c r="A13" s="116" t="s">
        <v>29</v>
      </c>
      <c r="B13" s="117">
        <f t="shared" si="1"/>
        <v>286.9</v>
      </c>
      <c r="C13" s="118">
        <v>286.9</v>
      </c>
      <c r="D13" s="118"/>
      <c r="E13" s="118"/>
      <c r="F13" s="118"/>
      <c r="G13" s="118"/>
      <c r="H13" s="118"/>
      <c r="I13" s="118"/>
      <c r="J13" s="118"/>
      <c r="K13" s="118"/>
    </row>
    <row r="14" spans="1:11">
      <c r="A14" s="116" t="s">
        <v>30</v>
      </c>
      <c r="B14" s="117">
        <f t="shared" si="1"/>
        <v>1362.9</v>
      </c>
      <c r="C14" s="118">
        <v>1362.9</v>
      </c>
      <c r="D14" s="118"/>
      <c r="E14" s="118"/>
      <c r="F14" s="118"/>
      <c r="G14" s="118"/>
      <c r="H14" s="118"/>
      <c r="I14" s="118"/>
      <c r="J14" s="118"/>
      <c r="K14" s="118"/>
    </row>
    <row r="15" spans="1:11">
      <c r="A15" s="116" t="s">
        <v>31</v>
      </c>
      <c r="B15" s="117">
        <f t="shared" si="1"/>
        <v>58.2</v>
      </c>
      <c r="C15" s="118">
        <v>58.2</v>
      </c>
      <c r="D15" s="118"/>
      <c r="E15" s="118"/>
      <c r="F15" s="118"/>
      <c r="G15" s="118"/>
      <c r="H15" s="118"/>
      <c r="I15" s="118"/>
      <c r="J15" s="118"/>
      <c r="K15" s="118"/>
    </row>
    <row r="16" spans="1:11">
      <c r="A16" s="116" t="s">
        <v>32</v>
      </c>
      <c r="B16" s="117">
        <f t="shared" si="1"/>
        <v>1387.1</v>
      </c>
      <c r="C16" s="118">
        <v>1387.1</v>
      </c>
      <c r="D16" s="118"/>
      <c r="E16" s="118"/>
      <c r="F16" s="118"/>
      <c r="G16" s="118"/>
      <c r="H16" s="118"/>
      <c r="I16" s="118"/>
      <c r="J16" s="118"/>
      <c r="K16" s="118"/>
    </row>
    <row r="17" spans="1:11">
      <c r="A17" s="116" t="s">
        <v>33</v>
      </c>
      <c r="B17" s="117">
        <f t="shared" si="1"/>
        <v>2347.2</v>
      </c>
      <c r="C17" s="118">
        <v>1512.7</v>
      </c>
      <c r="D17" s="118"/>
      <c r="E17" s="118">
        <v>834.5</v>
      </c>
      <c r="F17" s="118"/>
      <c r="G17" s="118"/>
      <c r="H17" s="118"/>
      <c r="I17" s="118"/>
      <c r="J17" s="118"/>
      <c r="K17" s="118"/>
    </row>
    <row r="18" spans="1:11">
      <c r="A18" s="116" t="s">
        <v>34</v>
      </c>
      <c r="B18" s="117">
        <v>11660.9</v>
      </c>
      <c r="C18" s="118"/>
      <c r="D18" s="118"/>
      <c r="E18" s="118"/>
      <c r="F18" s="118"/>
      <c r="G18" s="118"/>
      <c r="H18" s="118"/>
      <c r="I18" s="118"/>
      <c r="J18" s="118">
        <v>11660.9</v>
      </c>
      <c r="K18" s="118"/>
    </row>
    <row r="19" spans="1:11">
      <c r="A19" s="116" t="s">
        <v>35</v>
      </c>
      <c r="B19" s="117">
        <f t="shared" ref="B19:B23" si="3">SUM(C19:K19)</f>
        <v>3076.3</v>
      </c>
      <c r="C19" s="118">
        <v>1984.6</v>
      </c>
      <c r="D19" s="118"/>
      <c r="E19" s="118">
        <v>1091.7</v>
      </c>
      <c r="F19" s="118"/>
      <c r="G19" s="118"/>
      <c r="H19" s="118"/>
      <c r="I19" s="118"/>
      <c r="J19" s="118"/>
      <c r="K19" s="118"/>
    </row>
    <row r="20" spans="1:11">
      <c r="A20" s="116" t="s">
        <v>36</v>
      </c>
      <c r="B20" s="117">
        <f t="shared" si="3"/>
        <v>608.5</v>
      </c>
      <c r="C20" s="118">
        <v>450.5</v>
      </c>
      <c r="D20" s="118"/>
      <c r="E20" s="118"/>
      <c r="F20" s="118"/>
      <c r="G20" s="118"/>
      <c r="H20" s="118">
        <v>158</v>
      </c>
      <c r="I20" s="118"/>
      <c r="J20" s="118"/>
      <c r="K20" s="118"/>
    </row>
    <row r="21" spans="1:11">
      <c r="A21" s="116" t="s">
        <v>37</v>
      </c>
      <c r="B21" s="117">
        <f t="shared" si="3"/>
        <v>753.4</v>
      </c>
      <c r="C21" s="118"/>
      <c r="D21" s="118"/>
      <c r="E21" s="118">
        <v>753.4</v>
      </c>
      <c r="F21" s="118"/>
      <c r="G21" s="118"/>
      <c r="H21" s="118"/>
      <c r="I21" s="118"/>
      <c r="J21" s="118"/>
      <c r="K21" s="118"/>
    </row>
    <row r="22" spans="1:11">
      <c r="A22" s="116" t="s">
        <v>38</v>
      </c>
      <c r="B22" s="117">
        <f t="shared" si="3"/>
        <v>885.4</v>
      </c>
      <c r="C22" s="118">
        <v>37.3</v>
      </c>
      <c r="D22" s="118"/>
      <c r="E22" s="118">
        <v>848.1</v>
      </c>
      <c r="F22" s="118"/>
      <c r="G22" s="118"/>
      <c r="H22" s="118"/>
      <c r="I22" s="118"/>
      <c r="J22" s="118"/>
      <c r="K22" s="118"/>
    </row>
    <row r="23" spans="1:11">
      <c r="A23" s="116" t="s">
        <v>39</v>
      </c>
      <c r="B23" s="117">
        <f t="shared" si="3"/>
        <v>4113.2</v>
      </c>
      <c r="C23" s="118"/>
      <c r="D23" s="118"/>
      <c r="E23" s="118">
        <v>4113.2</v>
      </c>
      <c r="F23" s="118"/>
      <c r="G23" s="118"/>
      <c r="H23" s="118"/>
      <c r="I23" s="118"/>
      <c r="J23" s="118"/>
      <c r="K23" s="118"/>
    </row>
    <row r="24" spans="1:11">
      <c r="A24" s="116" t="s">
        <v>40</v>
      </c>
      <c r="B24" s="117">
        <v>197.6</v>
      </c>
      <c r="C24" s="118"/>
      <c r="D24" s="118"/>
      <c r="E24" s="118"/>
      <c r="F24" s="118"/>
      <c r="G24" s="118"/>
      <c r="H24" s="118"/>
      <c r="I24" s="118"/>
      <c r="J24" s="118">
        <v>197.6</v>
      </c>
      <c r="K24" s="118"/>
    </row>
    <row r="25" spans="1:11">
      <c r="A25" s="116" t="s">
        <v>41</v>
      </c>
      <c r="B25" s="117">
        <f t="shared" ref="B25:B31" si="4">SUM(C25:K25)</f>
        <v>1818.5</v>
      </c>
      <c r="C25" s="118">
        <v>666.4</v>
      </c>
      <c r="D25" s="118"/>
      <c r="E25" s="118">
        <v>1152.1</v>
      </c>
      <c r="F25" s="118"/>
      <c r="G25" s="118"/>
      <c r="H25" s="118"/>
      <c r="I25" s="118"/>
      <c r="J25" s="118"/>
      <c r="K25" s="118"/>
    </row>
    <row r="26" spans="1:11">
      <c r="A26" s="116" t="s">
        <v>42</v>
      </c>
      <c r="B26" s="117">
        <f t="shared" si="4"/>
        <v>0</v>
      </c>
      <c r="C26" s="118"/>
      <c r="D26" s="118"/>
      <c r="E26" s="118"/>
      <c r="F26" s="118"/>
      <c r="G26" s="118"/>
      <c r="H26" s="118"/>
      <c r="I26" s="118"/>
      <c r="J26" s="118"/>
      <c r="K26" s="118"/>
    </row>
    <row r="27" spans="1:11">
      <c r="A27" s="116" t="s">
        <v>43</v>
      </c>
      <c r="B27" s="117">
        <f t="shared" si="4"/>
        <v>1733.6</v>
      </c>
      <c r="C27" s="118">
        <f>SUM(C28:C29)</f>
        <v>1410</v>
      </c>
      <c r="D27" s="118"/>
      <c r="E27" s="118">
        <f>SUM(E28:E29)</f>
        <v>323.6</v>
      </c>
      <c r="F27" s="118"/>
      <c r="G27" s="118"/>
      <c r="H27" s="118"/>
      <c r="I27" s="118"/>
      <c r="J27" s="118"/>
      <c r="K27" s="118"/>
    </row>
    <row r="28" spans="1:11">
      <c r="A28" s="119" t="s">
        <v>44</v>
      </c>
      <c r="B28" s="122">
        <f t="shared" si="4"/>
        <v>1076.5</v>
      </c>
      <c r="C28" s="123">
        <v>1076.5</v>
      </c>
      <c r="D28" s="123"/>
      <c r="E28" s="123"/>
      <c r="F28" s="123"/>
      <c r="G28" s="123"/>
      <c r="H28" s="123"/>
      <c r="I28" s="123"/>
      <c r="J28" s="118"/>
      <c r="K28" s="118"/>
    </row>
    <row r="29" spans="1:11">
      <c r="A29" s="119" t="s">
        <v>45</v>
      </c>
      <c r="B29" s="122">
        <f t="shared" si="4"/>
        <v>657.1</v>
      </c>
      <c r="C29" s="123">
        <v>333.5</v>
      </c>
      <c r="D29" s="123"/>
      <c r="E29" s="123">
        <v>323.6</v>
      </c>
      <c r="F29" s="123"/>
      <c r="G29" s="123"/>
      <c r="H29" s="123"/>
      <c r="I29" s="123"/>
      <c r="J29" s="118"/>
      <c r="K29" s="118"/>
    </row>
    <row r="30" spans="1:11">
      <c r="A30" s="116" t="s">
        <v>46</v>
      </c>
      <c r="B30" s="117">
        <f t="shared" si="4"/>
        <v>347.9</v>
      </c>
      <c r="C30" s="118">
        <v>347.9</v>
      </c>
      <c r="D30" s="118"/>
      <c r="E30" s="118"/>
      <c r="F30" s="118"/>
      <c r="G30" s="118"/>
      <c r="H30" s="118"/>
      <c r="I30" s="118"/>
      <c r="J30" s="118"/>
      <c r="K30" s="118"/>
    </row>
    <row r="31" spans="1:11">
      <c r="A31" s="116" t="s">
        <v>47</v>
      </c>
      <c r="B31" s="117">
        <f t="shared" si="4"/>
        <v>1605.1</v>
      </c>
      <c r="C31" s="118"/>
      <c r="D31" s="118"/>
      <c r="E31" s="118"/>
      <c r="F31" s="118"/>
      <c r="G31" s="118"/>
      <c r="H31" s="118"/>
      <c r="I31" s="118">
        <v>9</v>
      </c>
      <c r="J31" s="118">
        <v>1596.1</v>
      </c>
      <c r="K31" s="118"/>
    </row>
    <row r="32" spans="1:11">
      <c r="A32" s="116" t="s">
        <v>48</v>
      </c>
      <c r="B32" s="117">
        <f t="shared" ref="B32:B44" si="5">SUM(C32:K32)</f>
        <v>2087.4</v>
      </c>
      <c r="C32" s="118">
        <v>386.4</v>
      </c>
      <c r="D32" s="118"/>
      <c r="E32" s="118">
        <v>1701</v>
      </c>
      <c r="F32" s="118"/>
      <c r="G32" s="118"/>
      <c r="H32" s="118"/>
      <c r="I32" s="118"/>
      <c r="J32" s="118"/>
      <c r="K32" s="118"/>
    </row>
    <row r="33" spans="1:11">
      <c r="A33" s="116" t="s">
        <v>49</v>
      </c>
      <c r="B33" s="117">
        <f t="shared" si="5"/>
        <v>10301.6</v>
      </c>
      <c r="C33" s="118"/>
      <c r="D33" s="118"/>
      <c r="E33" s="118"/>
      <c r="F33" s="118"/>
      <c r="G33" s="118"/>
      <c r="H33" s="118"/>
      <c r="I33" s="118"/>
      <c r="J33" s="118">
        <v>10301.6</v>
      </c>
      <c r="K33" s="118"/>
    </row>
    <row r="34" spans="1:11">
      <c r="A34" s="119" t="s">
        <v>50</v>
      </c>
      <c r="B34" s="122">
        <f t="shared" si="5"/>
        <v>10301.6</v>
      </c>
      <c r="C34" s="123"/>
      <c r="D34" s="123"/>
      <c r="E34" s="118"/>
      <c r="F34" s="118"/>
      <c r="G34" s="118"/>
      <c r="H34" s="118"/>
      <c r="I34" s="118"/>
      <c r="J34" s="123">
        <v>10301.6</v>
      </c>
      <c r="K34" s="118"/>
    </row>
    <row r="35" spans="1:11">
      <c r="A35" s="116" t="s">
        <v>51</v>
      </c>
      <c r="B35" s="117">
        <f t="shared" si="5"/>
        <v>3241.7</v>
      </c>
      <c r="C35" s="118"/>
      <c r="D35" s="118"/>
      <c r="E35" s="118"/>
      <c r="F35" s="118"/>
      <c r="G35" s="118"/>
      <c r="H35" s="118"/>
      <c r="I35" s="118"/>
      <c r="J35" s="118">
        <v>3241.7</v>
      </c>
      <c r="K35" s="118"/>
    </row>
    <row r="36" spans="1:11">
      <c r="A36" s="116" t="s">
        <v>52</v>
      </c>
      <c r="B36" s="117">
        <f t="shared" si="5"/>
        <v>149.9</v>
      </c>
      <c r="C36" s="118"/>
      <c r="D36" s="118"/>
      <c r="E36" s="118"/>
      <c r="F36" s="118"/>
      <c r="G36" s="118"/>
      <c r="H36" s="118"/>
      <c r="I36" s="118"/>
      <c r="J36" s="118">
        <v>149.9</v>
      </c>
      <c r="K36" s="118"/>
    </row>
    <row r="37" spans="1:11">
      <c r="A37" s="116" t="s">
        <v>53</v>
      </c>
      <c r="B37" s="117">
        <f t="shared" si="5"/>
        <v>583.9</v>
      </c>
      <c r="C37" s="118"/>
      <c r="D37" s="118"/>
      <c r="E37" s="118"/>
      <c r="F37" s="118"/>
      <c r="G37" s="118"/>
      <c r="H37" s="118"/>
      <c r="I37" s="118"/>
      <c r="J37" s="118">
        <v>583.9</v>
      </c>
      <c r="K37" s="118"/>
    </row>
    <row r="38" spans="1:11">
      <c r="A38" s="116" t="s">
        <v>54</v>
      </c>
      <c r="B38" s="117">
        <f t="shared" si="5"/>
        <v>1127.7</v>
      </c>
      <c r="C38" s="118"/>
      <c r="D38" s="118"/>
      <c r="E38" s="118"/>
      <c r="F38" s="118"/>
      <c r="G38" s="118"/>
      <c r="H38" s="118"/>
      <c r="I38" s="118"/>
      <c r="J38" s="118">
        <v>1127.7</v>
      </c>
      <c r="K38" s="118"/>
    </row>
    <row r="39" spans="1:11">
      <c r="A39" s="116" t="s">
        <v>55</v>
      </c>
      <c r="B39" s="117">
        <f t="shared" si="5"/>
        <v>832</v>
      </c>
      <c r="C39" s="118"/>
      <c r="D39" s="118"/>
      <c r="E39" s="118">
        <f>E40</f>
        <v>832</v>
      </c>
      <c r="F39" s="118"/>
      <c r="G39" s="118"/>
      <c r="H39" s="118"/>
      <c r="I39" s="118"/>
      <c r="J39" s="118"/>
      <c r="K39" s="118"/>
    </row>
    <row r="40" spans="1:11">
      <c r="A40" s="119" t="s">
        <v>56</v>
      </c>
      <c r="B40" s="122">
        <f t="shared" si="5"/>
        <v>832</v>
      </c>
      <c r="C40" s="123"/>
      <c r="D40" s="123"/>
      <c r="E40" s="123">
        <v>832</v>
      </c>
      <c r="F40" s="118"/>
      <c r="G40" s="118"/>
      <c r="H40" s="118"/>
      <c r="I40" s="118"/>
      <c r="J40" s="118"/>
      <c r="K40" s="118"/>
    </row>
    <row r="41" spans="1:11">
      <c r="A41" s="116" t="s">
        <v>57</v>
      </c>
      <c r="B41" s="117">
        <f t="shared" si="5"/>
        <v>3078</v>
      </c>
      <c r="C41" s="118">
        <v>223</v>
      </c>
      <c r="D41" s="118"/>
      <c r="E41" s="118">
        <v>2855</v>
      </c>
      <c r="F41" s="118"/>
      <c r="G41" s="118"/>
      <c r="H41" s="118"/>
      <c r="I41" s="118"/>
      <c r="J41" s="118"/>
      <c r="K41" s="118"/>
    </row>
    <row r="42" spans="1:11">
      <c r="A42" s="116" t="s">
        <v>58</v>
      </c>
      <c r="B42" s="117">
        <f t="shared" si="5"/>
        <v>6186.1</v>
      </c>
      <c r="C42" s="118"/>
      <c r="D42" s="118"/>
      <c r="E42" s="118"/>
      <c r="F42" s="118"/>
      <c r="G42" s="118"/>
      <c r="H42" s="118"/>
      <c r="I42" s="118">
        <v>1.5</v>
      </c>
      <c r="J42" s="118">
        <v>6184.6</v>
      </c>
      <c r="K42" s="118"/>
    </row>
    <row r="43" spans="1:11">
      <c r="A43" s="116" t="s">
        <v>59</v>
      </c>
      <c r="B43" s="117">
        <f t="shared" si="5"/>
        <v>2281</v>
      </c>
      <c r="C43" s="118">
        <v>1400.7</v>
      </c>
      <c r="D43" s="118"/>
      <c r="E43" s="118">
        <v>880.3</v>
      </c>
      <c r="F43" s="118"/>
      <c r="G43" s="118"/>
      <c r="H43" s="118"/>
      <c r="I43" s="118"/>
      <c r="J43" s="118"/>
      <c r="K43" s="118"/>
    </row>
    <row r="44" spans="1:11">
      <c r="A44" s="116" t="s">
        <v>60</v>
      </c>
      <c r="B44" s="117">
        <f t="shared" si="5"/>
        <v>13364.3</v>
      </c>
      <c r="C44" s="118">
        <f>SUM(C45:C47)</f>
        <v>379.1</v>
      </c>
      <c r="D44" s="118"/>
      <c r="E44" s="118">
        <f t="shared" ref="D44:I44" si="6">SUM(E45:E47)</f>
        <v>0</v>
      </c>
      <c r="F44" s="118">
        <f t="shared" si="6"/>
        <v>37.8</v>
      </c>
      <c r="G44" s="118">
        <f t="shared" si="6"/>
        <v>139.3</v>
      </c>
      <c r="H44" s="118">
        <f t="shared" si="6"/>
        <v>3491.6</v>
      </c>
      <c r="I44" s="118">
        <f>SUM(I45:I52)</f>
        <v>181</v>
      </c>
      <c r="J44" s="118">
        <f>SUM(J48:J52)</f>
        <v>8645.5</v>
      </c>
      <c r="K44" s="118">
        <v>490</v>
      </c>
    </row>
    <row r="45" spans="1:11">
      <c r="A45" s="119" t="s">
        <v>61</v>
      </c>
      <c r="B45" s="124">
        <f t="shared" ref="B45:B47" si="7">SUM(C45:I45)</f>
        <v>3142</v>
      </c>
      <c r="C45" s="125">
        <v>114.2</v>
      </c>
      <c r="D45" s="125"/>
      <c r="E45" s="125"/>
      <c r="F45" s="125">
        <v>37.8</v>
      </c>
      <c r="G45" s="125">
        <v>93.3</v>
      </c>
      <c r="H45" s="125">
        <v>2882.7</v>
      </c>
      <c r="I45" s="125">
        <v>14</v>
      </c>
      <c r="J45" s="125"/>
      <c r="K45" s="123"/>
    </row>
    <row r="46" spans="1:11">
      <c r="A46" s="119" t="s">
        <v>62</v>
      </c>
      <c r="B46" s="124">
        <f t="shared" si="7"/>
        <v>659.9</v>
      </c>
      <c r="C46" s="125"/>
      <c r="D46" s="125"/>
      <c r="E46" s="125"/>
      <c r="F46" s="125"/>
      <c r="G46" s="125">
        <v>46</v>
      </c>
      <c r="H46" s="125">
        <v>608.9</v>
      </c>
      <c r="I46" s="125">
        <v>5</v>
      </c>
      <c r="J46" s="125"/>
      <c r="K46" s="123"/>
    </row>
    <row r="47" spans="1:11">
      <c r="A47" s="119" t="s">
        <v>63</v>
      </c>
      <c r="B47" s="124">
        <f t="shared" si="7"/>
        <v>264.9</v>
      </c>
      <c r="C47" s="125">
        <v>264.9</v>
      </c>
      <c r="D47" s="125"/>
      <c r="E47" s="125"/>
      <c r="F47" s="125"/>
      <c r="G47" s="125"/>
      <c r="H47" s="125"/>
      <c r="I47" s="125"/>
      <c r="J47" s="125"/>
      <c r="K47" s="123"/>
    </row>
    <row r="48" spans="1:11">
      <c r="A48" s="119" t="s">
        <v>64</v>
      </c>
      <c r="B48" s="124">
        <v>420.3</v>
      </c>
      <c r="C48" s="125"/>
      <c r="D48" s="125"/>
      <c r="E48" s="125"/>
      <c r="F48" s="125"/>
      <c r="G48" s="125"/>
      <c r="H48" s="125"/>
      <c r="I48" s="125"/>
      <c r="J48" s="125">
        <v>420.3</v>
      </c>
      <c r="K48" s="123"/>
    </row>
    <row r="49" spans="1:11">
      <c r="A49" s="119" t="s">
        <v>65</v>
      </c>
      <c r="B49" s="124">
        <v>1107.6</v>
      </c>
      <c r="C49" s="125"/>
      <c r="D49" s="125"/>
      <c r="E49" s="125"/>
      <c r="F49" s="125"/>
      <c r="G49" s="125"/>
      <c r="H49" s="125"/>
      <c r="I49" s="125">
        <v>10</v>
      </c>
      <c r="J49" s="125">
        <v>1097.6</v>
      </c>
      <c r="K49" s="123"/>
    </row>
    <row r="50" spans="1:11">
      <c r="A50" s="119" t="s">
        <v>66</v>
      </c>
      <c r="B50" s="124">
        <v>806.1</v>
      </c>
      <c r="C50" s="125"/>
      <c r="D50" s="125"/>
      <c r="E50" s="125"/>
      <c r="F50" s="125"/>
      <c r="G50" s="125"/>
      <c r="H50" s="125"/>
      <c r="I50" s="125">
        <v>1</v>
      </c>
      <c r="J50" s="125">
        <v>805.1</v>
      </c>
      <c r="K50" s="123"/>
    </row>
    <row r="51" spans="1:11">
      <c r="A51" s="119" t="s">
        <v>67</v>
      </c>
      <c r="B51" s="124">
        <v>3666.2</v>
      </c>
      <c r="C51" s="125"/>
      <c r="D51" s="125"/>
      <c r="E51" s="125"/>
      <c r="F51" s="125"/>
      <c r="G51" s="125"/>
      <c r="H51" s="125"/>
      <c r="I51" s="125">
        <v>77</v>
      </c>
      <c r="J51" s="125">
        <v>3589.2</v>
      </c>
      <c r="K51" s="123"/>
    </row>
    <row r="52" spans="1:11">
      <c r="A52" s="119" t="s">
        <v>68</v>
      </c>
      <c r="B52" s="124">
        <v>2807.3</v>
      </c>
      <c r="C52" s="125"/>
      <c r="D52" s="125"/>
      <c r="E52" s="125"/>
      <c r="F52" s="125"/>
      <c r="G52" s="125"/>
      <c r="H52" s="125"/>
      <c r="I52" s="125">
        <v>74</v>
      </c>
      <c r="J52" s="125">
        <v>2733.3</v>
      </c>
      <c r="K52" s="123"/>
    </row>
  </sheetData>
  <mergeCells count="4">
    <mergeCell ref="A2:K2"/>
    <mergeCell ref="A4:A5"/>
    <mergeCell ref="B4:B5"/>
    <mergeCell ref="K4:K5"/>
  </mergeCells>
  <pageMargins left="0.751388888888889" right="0.751388888888889" top="1" bottom="1" header="0.511805555555556" footer="0.511805555555556"/>
  <pageSetup paperSize="9" scale="98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663"/>
  <sheetViews>
    <sheetView view="pageBreakPreview" zoomScaleNormal="100" zoomScaleSheetLayoutView="100" workbookViewId="0">
      <selection activeCell="B12" sqref="B12"/>
    </sheetView>
  </sheetViews>
  <sheetFormatPr defaultColWidth="9" defaultRowHeight="13.5"/>
  <sheetData>
    <row r="1" spans="1:12">
      <c r="A1" s="24" t="s">
        <v>5</v>
      </c>
      <c r="B1" s="24"/>
      <c r="C1" s="24"/>
      <c r="D1" s="24"/>
      <c r="E1" s="24"/>
      <c r="F1" s="80"/>
      <c r="G1" s="24"/>
      <c r="H1" s="24"/>
      <c r="I1" s="80"/>
      <c r="J1" s="80"/>
      <c r="K1" s="80"/>
      <c r="L1" s="24"/>
    </row>
    <row r="2" ht="22.5" spans="1:12">
      <c r="A2" s="81" t="s">
        <v>69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96"/>
    </row>
    <row r="3" spans="1:12">
      <c r="A3" s="82" t="s">
        <v>70</v>
      </c>
      <c r="B3" s="82"/>
      <c r="C3" s="82"/>
      <c r="D3" s="82" t="s">
        <v>71</v>
      </c>
      <c r="E3" s="82" t="s">
        <v>72</v>
      </c>
      <c r="F3" s="82" t="s">
        <v>73</v>
      </c>
      <c r="G3" s="82"/>
      <c r="H3" s="101" t="s">
        <v>74</v>
      </c>
      <c r="I3" s="107" t="s">
        <v>75</v>
      </c>
      <c r="J3" s="107"/>
      <c r="K3" s="107"/>
      <c r="L3" s="98" t="s">
        <v>76</v>
      </c>
    </row>
    <row r="4" ht="24" spans="1:12">
      <c r="A4" s="83" t="s">
        <v>77</v>
      </c>
      <c r="B4" s="83" t="s">
        <v>78</v>
      </c>
      <c r="C4" s="83" t="s">
        <v>79</v>
      </c>
      <c r="D4" s="83"/>
      <c r="E4" s="83"/>
      <c r="F4" s="85" t="s">
        <v>80</v>
      </c>
      <c r="G4" s="83" t="s">
        <v>81</v>
      </c>
      <c r="H4" s="83"/>
      <c r="I4" s="108" t="s">
        <v>82</v>
      </c>
      <c r="J4" s="108" t="s">
        <v>83</v>
      </c>
      <c r="K4" s="108" t="s">
        <v>84</v>
      </c>
      <c r="L4" s="99"/>
    </row>
    <row r="5" spans="1:12">
      <c r="A5" s="95" t="s">
        <v>22</v>
      </c>
      <c r="B5" s="95"/>
      <c r="C5" s="95"/>
      <c r="D5" s="102"/>
      <c r="E5" s="95"/>
      <c r="F5" s="103">
        <f t="shared" ref="F5:K5" si="0">F6+F67+F116+F189+F242+F258+F307+F434+F639</f>
        <v>1112.216</v>
      </c>
      <c r="G5" s="104"/>
      <c r="H5" s="104"/>
      <c r="I5" s="103">
        <f t="shared" si="0"/>
        <v>70853.12</v>
      </c>
      <c r="J5" s="103">
        <f t="shared" si="0"/>
        <v>33867.802</v>
      </c>
      <c r="K5" s="103">
        <f t="shared" si="0"/>
        <v>36985.318</v>
      </c>
      <c r="L5" s="109"/>
    </row>
    <row r="6" spans="1:12">
      <c r="A6" s="95" t="s">
        <v>85</v>
      </c>
      <c r="B6" s="95"/>
      <c r="C6" s="95"/>
      <c r="D6" s="102"/>
      <c r="E6" s="95"/>
      <c r="F6" s="103">
        <f t="shared" ref="F6:K6" si="1">F7+F24+F44+F57</f>
        <v>92.924</v>
      </c>
      <c r="G6" s="104"/>
      <c r="H6" s="104"/>
      <c r="I6" s="103">
        <f t="shared" si="1"/>
        <v>4990.5</v>
      </c>
      <c r="J6" s="103">
        <f t="shared" si="1"/>
        <v>2492.4</v>
      </c>
      <c r="K6" s="103">
        <f t="shared" si="1"/>
        <v>2498.1</v>
      </c>
      <c r="L6" s="109"/>
    </row>
    <row r="7" spans="1:12">
      <c r="A7" s="105"/>
      <c r="B7" s="105" t="s">
        <v>86</v>
      </c>
      <c r="C7" s="105"/>
      <c r="D7" s="106"/>
      <c r="E7" s="105"/>
      <c r="F7" s="97">
        <v>25.735</v>
      </c>
      <c r="G7" s="82"/>
      <c r="H7" s="105"/>
      <c r="I7" s="97">
        <v>1456</v>
      </c>
      <c r="J7" s="97">
        <v>664.8</v>
      </c>
      <c r="K7" s="97">
        <v>791.2</v>
      </c>
      <c r="L7" s="110"/>
    </row>
    <row r="8" ht="22.5" spans="1:12">
      <c r="A8" s="105"/>
      <c r="B8" s="105"/>
      <c r="C8" s="105" t="s">
        <v>87</v>
      </c>
      <c r="D8" s="106" t="s">
        <v>88</v>
      </c>
      <c r="E8" s="105" t="s">
        <v>89</v>
      </c>
      <c r="F8" s="97">
        <v>2</v>
      </c>
      <c r="G8" s="82">
        <v>4.5</v>
      </c>
      <c r="H8" s="105" t="s">
        <v>90</v>
      </c>
      <c r="I8" s="97">
        <v>116</v>
      </c>
      <c r="J8" s="97">
        <v>54.4</v>
      </c>
      <c r="K8" s="97">
        <v>61.6</v>
      </c>
      <c r="L8" s="110"/>
    </row>
    <row r="9" ht="22.5" spans="1:12">
      <c r="A9" s="105"/>
      <c r="B9" s="105"/>
      <c r="C9" s="105" t="s">
        <v>87</v>
      </c>
      <c r="D9" s="106" t="s">
        <v>91</v>
      </c>
      <c r="E9" s="105" t="s">
        <v>89</v>
      </c>
      <c r="F9" s="97">
        <v>1.559</v>
      </c>
      <c r="G9" s="82">
        <v>4.5</v>
      </c>
      <c r="H9" s="105" t="s">
        <v>90</v>
      </c>
      <c r="I9" s="97">
        <v>91</v>
      </c>
      <c r="J9" s="97">
        <v>42.4</v>
      </c>
      <c r="K9" s="97">
        <v>48.6</v>
      </c>
      <c r="L9" s="110"/>
    </row>
    <row r="10" ht="22.5" spans="1:12">
      <c r="A10" s="105"/>
      <c r="B10" s="105"/>
      <c r="C10" s="105" t="s">
        <v>87</v>
      </c>
      <c r="D10" s="106" t="s">
        <v>91</v>
      </c>
      <c r="E10" s="105" t="s">
        <v>89</v>
      </c>
      <c r="F10" s="97">
        <v>1.511</v>
      </c>
      <c r="G10" s="82">
        <v>4.5</v>
      </c>
      <c r="H10" s="105" t="s">
        <v>90</v>
      </c>
      <c r="I10" s="97">
        <v>88</v>
      </c>
      <c r="J10" s="97">
        <v>41.1</v>
      </c>
      <c r="K10" s="97">
        <v>46.9</v>
      </c>
      <c r="L10" s="110"/>
    </row>
    <row r="11" ht="22.5" spans="1:12">
      <c r="A11" s="105"/>
      <c r="B11" s="105"/>
      <c r="C11" s="105" t="s">
        <v>87</v>
      </c>
      <c r="D11" s="106" t="s">
        <v>92</v>
      </c>
      <c r="E11" s="105" t="s">
        <v>89</v>
      </c>
      <c r="F11" s="97">
        <v>2.55</v>
      </c>
      <c r="G11" s="82">
        <v>4.5</v>
      </c>
      <c r="H11" s="105" t="s">
        <v>90</v>
      </c>
      <c r="I11" s="97">
        <v>146</v>
      </c>
      <c r="J11" s="97">
        <v>69.4</v>
      </c>
      <c r="K11" s="97">
        <v>76.6</v>
      </c>
      <c r="L11" s="110"/>
    </row>
    <row r="12" ht="22.5" spans="1:12">
      <c r="A12" s="105"/>
      <c r="B12" s="105"/>
      <c r="C12" s="105" t="s">
        <v>93</v>
      </c>
      <c r="D12" s="106" t="s">
        <v>94</v>
      </c>
      <c r="E12" s="105" t="s">
        <v>89</v>
      </c>
      <c r="F12" s="97">
        <v>3.58</v>
      </c>
      <c r="G12" s="82">
        <v>4.5</v>
      </c>
      <c r="H12" s="105" t="s">
        <v>90</v>
      </c>
      <c r="I12" s="97">
        <v>207</v>
      </c>
      <c r="J12" s="97">
        <v>97.4</v>
      </c>
      <c r="K12" s="97">
        <v>109.6</v>
      </c>
      <c r="L12" s="110"/>
    </row>
    <row r="13" ht="22.5" spans="1:12">
      <c r="A13" s="105"/>
      <c r="B13" s="105"/>
      <c r="C13" s="105" t="s">
        <v>93</v>
      </c>
      <c r="D13" s="106" t="s">
        <v>95</v>
      </c>
      <c r="E13" s="105" t="s">
        <v>89</v>
      </c>
      <c r="F13" s="97">
        <v>0.705</v>
      </c>
      <c r="G13" s="82">
        <v>4.5</v>
      </c>
      <c r="H13" s="105" t="s">
        <v>90</v>
      </c>
      <c r="I13" s="97">
        <v>49</v>
      </c>
      <c r="J13" s="97">
        <v>19.2</v>
      </c>
      <c r="K13" s="97">
        <v>29.8</v>
      </c>
      <c r="L13" s="110"/>
    </row>
    <row r="14" ht="22.5" spans="1:12">
      <c r="A14" s="105"/>
      <c r="B14" s="105"/>
      <c r="C14" s="105" t="s">
        <v>93</v>
      </c>
      <c r="D14" s="106" t="s">
        <v>95</v>
      </c>
      <c r="E14" s="105" t="s">
        <v>89</v>
      </c>
      <c r="F14" s="97">
        <v>0.83</v>
      </c>
      <c r="G14" s="82">
        <v>3.5</v>
      </c>
      <c r="H14" s="105" t="s">
        <v>90</v>
      </c>
      <c r="I14" s="97">
        <v>46</v>
      </c>
      <c r="J14" s="97">
        <v>17.6</v>
      </c>
      <c r="K14" s="97">
        <v>28.4</v>
      </c>
      <c r="L14" s="110"/>
    </row>
    <row r="15" ht="22.5" spans="1:12">
      <c r="A15" s="105"/>
      <c r="B15" s="105"/>
      <c r="C15" s="105" t="s">
        <v>96</v>
      </c>
      <c r="D15" s="106" t="s">
        <v>97</v>
      </c>
      <c r="E15" s="105" t="s">
        <v>89</v>
      </c>
      <c r="F15" s="97">
        <v>0.76</v>
      </c>
      <c r="G15" s="82">
        <v>3.5</v>
      </c>
      <c r="H15" s="105" t="s">
        <v>90</v>
      </c>
      <c r="I15" s="97">
        <v>37</v>
      </c>
      <c r="J15" s="97">
        <v>16.1</v>
      </c>
      <c r="K15" s="97">
        <v>20.9</v>
      </c>
      <c r="L15" s="110"/>
    </row>
    <row r="16" ht="22.5" spans="1:12">
      <c r="A16" s="105"/>
      <c r="B16" s="105"/>
      <c r="C16" s="105" t="s">
        <v>96</v>
      </c>
      <c r="D16" s="106" t="s">
        <v>98</v>
      </c>
      <c r="E16" s="105" t="s">
        <v>89</v>
      </c>
      <c r="F16" s="97">
        <v>0.86</v>
      </c>
      <c r="G16" s="82">
        <v>3.5</v>
      </c>
      <c r="H16" s="105" t="s">
        <v>90</v>
      </c>
      <c r="I16" s="97">
        <v>41</v>
      </c>
      <c r="J16" s="97">
        <v>18.2</v>
      </c>
      <c r="K16" s="97">
        <v>22.8</v>
      </c>
      <c r="L16" s="110"/>
    </row>
    <row r="17" spans="1:12">
      <c r="A17" s="105"/>
      <c r="B17" s="105"/>
      <c r="C17" s="105" t="s">
        <v>96</v>
      </c>
      <c r="D17" s="106" t="s">
        <v>99</v>
      </c>
      <c r="E17" s="105" t="s">
        <v>89</v>
      </c>
      <c r="F17" s="97">
        <v>0.39</v>
      </c>
      <c r="G17" s="82">
        <v>4.5</v>
      </c>
      <c r="H17" s="105" t="s">
        <v>90</v>
      </c>
      <c r="I17" s="97">
        <v>26</v>
      </c>
      <c r="J17" s="97">
        <v>10.6</v>
      </c>
      <c r="K17" s="97">
        <v>15.4</v>
      </c>
      <c r="L17" s="110"/>
    </row>
    <row r="18" spans="1:12">
      <c r="A18" s="105"/>
      <c r="B18" s="105"/>
      <c r="C18" s="105" t="s">
        <v>96</v>
      </c>
      <c r="D18" s="106" t="s">
        <v>99</v>
      </c>
      <c r="E18" s="105" t="s">
        <v>89</v>
      </c>
      <c r="F18" s="97">
        <v>0.97</v>
      </c>
      <c r="G18" s="82">
        <v>3.5</v>
      </c>
      <c r="H18" s="105" t="s">
        <v>90</v>
      </c>
      <c r="I18" s="97">
        <v>46</v>
      </c>
      <c r="J18" s="97">
        <v>20.5</v>
      </c>
      <c r="K18" s="97">
        <v>25.5</v>
      </c>
      <c r="L18" s="110"/>
    </row>
    <row r="19" ht="22.5" spans="1:12">
      <c r="A19" s="105"/>
      <c r="B19" s="105"/>
      <c r="C19" s="105" t="s">
        <v>100</v>
      </c>
      <c r="D19" s="106" t="s">
        <v>101</v>
      </c>
      <c r="E19" s="105" t="s">
        <v>89</v>
      </c>
      <c r="F19" s="97">
        <v>0.81</v>
      </c>
      <c r="G19" s="82">
        <v>3.5</v>
      </c>
      <c r="H19" s="105" t="s">
        <v>90</v>
      </c>
      <c r="I19" s="97">
        <v>45</v>
      </c>
      <c r="J19" s="97">
        <v>17.1</v>
      </c>
      <c r="K19" s="97">
        <v>27.9</v>
      </c>
      <c r="L19" s="110"/>
    </row>
    <row r="20" ht="22.5" spans="1:12">
      <c r="A20" s="105"/>
      <c r="B20" s="105"/>
      <c r="C20" s="105" t="s">
        <v>100</v>
      </c>
      <c r="D20" s="106" t="s">
        <v>101</v>
      </c>
      <c r="E20" s="105" t="s">
        <v>89</v>
      </c>
      <c r="F20" s="97">
        <v>2.45</v>
      </c>
      <c r="G20" s="82">
        <v>4.5</v>
      </c>
      <c r="H20" s="105" t="s">
        <v>90</v>
      </c>
      <c r="I20" s="97">
        <v>143</v>
      </c>
      <c r="J20" s="97">
        <v>66.6</v>
      </c>
      <c r="K20" s="97">
        <v>76.4</v>
      </c>
      <c r="L20" s="110"/>
    </row>
    <row r="21" ht="22.5" spans="1:12">
      <c r="A21" s="105"/>
      <c r="B21" s="105"/>
      <c r="C21" s="105" t="s">
        <v>100</v>
      </c>
      <c r="D21" s="106" t="s">
        <v>102</v>
      </c>
      <c r="E21" s="105" t="s">
        <v>89</v>
      </c>
      <c r="F21" s="97">
        <v>1.59</v>
      </c>
      <c r="G21" s="82">
        <v>3.5</v>
      </c>
      <c r="H21" s="105" t="s">
        <v>90</v>
      </c>
      <c r="I21" s="97">
        <v>76</v>
      </c>
      <c r="J21" s="97">
        <v>33.6</v>
      </c>
      <c r="K21" s="97">
        <v>42.4</v>
      </c>
      <c r="L21" s="110"/>
    </row>
    <row r="22" ht="22.5" spans="1:12">
      <c r="A22" s="105"/>
      <c r="B22" s="105"/>
      <c r="C22" s="105" t="s">
        <v>103</v>
      </c>
      <c r="D22" s="106" t="s">
        <v>104</v>
      </c>
      <c r="E22" s="105" t="s">
        <v>89</v>
      </c>
      <c r="F22" s="97">
        <v>2.614</v>
      </c>
      <c r="G22" s="82">
        <v>4.5</v>
      </c>
      <c r="H22" s="105" t="s">
        <v>90</v>
      </c>
      <c r="I22" s="97">
        <v>151</v>
      </c>
      <c r="J22" s="97">
        <v>71.1</v>
      </c>
      <c r="K22" s="97">
        <v>79.9</v>
      </c>
      <c r="L22" s="110"/>
    </row>
    <row r="23" ht="22.5" spans="1:12">
      <c r="A23" s="105"/>
      <c r="B23" s="105"/>
      <c r="C23" s="105" t="s">
        <v>103</v>
      </c>
      <c r="D23" s="106" t="s">
        <v>104</v>
      </c>
      <c r="E23" s="105" t="s">
        <v>89</v>
      </c>
      <c r="F23" s="97">
        <v>2.556</v>
      </c>
      <c r="G23" s="82">
        <v>4.5</v>
      </c>
      <c r="H23" s="105" t="s">
        <v>90</v>
      </c>
      <c r="I23" s="97">
        <v>148</v>
      </c>
      <c r="J23" s="97">
        <v>69.5</v>
      </c>
      <c r="K23" s="97">
        <v>78.5</v>
      </c>
      <c r="L23" s="110"/>
    </row>
    <row r="24" spans="1:12">
      <c r="A24" s="105"/>
      <c r="B24" s="105" t="s">
        <v>105</v>
      </c>
      <c r="C24" s="105"/>
      <c r="D24" s="106"/>
      <c r="E24" s="105"/>
      <c r="F24" s="97">
        <v>25.205</v>
      </c>
      <c r="G24" s="82"/>
      <c r="H24" s="105"/>
      <c r="I24" s="97">
        <v>1512.4</v>
      </c>
      <c r="J24" s="97">
        <v>685.6</v>
      </c>
      <c r="K24" s="97">
        <v>826.8</v>
      </c>
      <c r="L24" s="110"/>
    </row>
    <row r="25" ht="22.5" spans="1:12">
      <c r="A25" s="105"/>
      <c r="B25" s="105"/>
      <c r="C25" s="105" t="s">
        <v>105</v>
      </c>
      <c r="D25" s="106" t="s">
        <v>106</v>
      </c>
      <c r="E25" s="105" t="s">
        <v>89</v>
      </c>
      <c r="F25" s="97">
        <v>1.96</v>
      </c>
      <c r="G25" s="82">
        <v>4.5</v>
      </c>
      <c r="H25" s="105" t="s">
        <v>90</v>
      </c>
      <c r="I25" s="97">
        <v>117.6</v>
      </c>
      <c r="J25" s="97">
        <v>53.3</v>
      </c>
      <c r="K25" s="97">
        <v>64.3</v>
      </c>
      <c r="L25" s="110"/>
    </row>
    <row r="26" ht="22.5" spans="1:12">
      <c r="A26" s="105"/>
      <c r="B26" s="105"/>
      <c r="C26" s="105" t="s">
        <v>105</v>
      </c>
      <c r="D26" s="106" t="s">
        <v>107</v>
      </c>
      <c r="E26" s="105" t="s">
        <v>89</v>
      </c>
      <c r="F26" s="97">
        <v>6.631</v>
      </c>
      <c r="G26" s="82">
        <v>4.5</v>
      </c>
      <c r="H26" s="105" t="s">
        <v>90</v>
      </c>
      <c r="I26" s="97">
        <v>397.9</v>
      </c>
      <c r="J26" s="97">
        <v>180.4</v>
      </c>
      <c r="K26" s="97">
        <v>217.5</v>
      </c>
      <c r="L26" s="110"/>
    </row>
    <row r="27" ht="22.5" spans="1:12">
      <c r="A27" s="105"/>
      <c r="B27" s="105"/>
      <c r="C27" s="105" t="s">
        <v>105</v>
      </c>
      <c r="D27" s="106" t="s">
        <v>108</v>
      </c>
      <c r="E27" s="105" t="s">
        <v>89</v>
      </c>
      <c r="F27" s="97">
        <v>1.74</v>
      </c>
      <c r="G27" s="82">
        <v>4.5</v>
      </c>
      <c r="H27" s="105" t="s">
        <v>90</v>
      </c>
      <c r="I27" s="97">
        <v>104.4</v>
      </c>
      <c r="J27" s="97">
        <v>47.3</v>
      </c>
      <c r="K27" s="97">
        <v>57.1</v>
      </c>
      <c r="L27" s="110"/>
    </row>
    <row r="28" ht="22.5" spans="1:12">
      <c r="A28" s="105"/>
      <c r="B28" s="105"/>
      <c r="C28" s="105" t="s">
        <v>105</v>
      </c>
      <c r="D28" s="106" t="s">
        <v>109</v>
      </c>
      <c r="E28" s="105" t="s">
        <v>89</v>
      </c>
      <c r="F28" s="97">
        <v>0.75</v>
      </c>
      <c r="G28" s="82">
        <v>4.5</v>
      </c>
      <c r="H28" s="105" t="s">
        <v>90</v>
      </c>
      <c r="I28" s="97">
        <v>45</v>
      </c>
      <c r="J28" s="97">
        <v>20.4</v>
      </c>
      <c r="K28" s="97">
        <v>24.6</v>
      </c>
      <c r="L28" s="110"/>
    </row>
    <row r="29" ht="22.5" spans="1:12">
      <c r="A29" s="105"/>
      <c r="B29" s="105"/>
      <c r="C29" s="105" t="s">
        <v>105</v>
      </c>
      <c r="D29" s="106" t="s">
        <v>110</v>
      </c>
      <c r="E29" s="105" t="s">
        <v>89</v>
      </c>
      <c r="F29" s="97">
        <v>3.24</v>
      </c>
      <c r="G29" s="82">
        <v>4.5</v>
      </c>
      <c r="H29" s="105" t="s">
        <v>90</v>
      </c>
      <c r="I29" s="97">
        <v>194.4</v>
      </c>
      <c r="J29" s="97">
        <v>88.1</v>
      </c>
      <c r="K29" s="97">
        <v>106.3</v>
      </c>
      <c r="L29" s="110"/>
    </row>
    <row r="30" ht="22.5" spans="1:12">
      <c r="A30" s="105"/>
      <c r="B30" s="105"/>
      <c r="C30" s="105" t="s">
        <v>105</v>
      </c>
      <c r="D30" s="106" t="s">
        <v>111</v>
      </c>
      <c r="E30" s="105" t="s">
        <v>89</v>
      </c>
      <c r="F30" s="97">
        <v>0.115</v>
      </c>
      <c r="G30" s="82">
        <v>4.5</v>
      </c>
      <c r="H30" s="105" t="s">
        <v>90</v>
      </c>
      <c r="I30" s="97">
        <v>6.9</v>
      </c>
      <c r="J30" s="97">
        <v>3.1</v>
      </c>
      <c r="K30" s="97">
        <v>3.8</v>
      </c>
      <c r="L30" s="110"/>
    </row>
    <row r="31" ht="22.5" spans="1:12">
      <c r="A31" s="105"/>
      <c r="B31" s="105"/>
      <c r="C31" s="105" t="s">
        <v>105</v>
      </c>
      <c r="D31" s="106" t="s">
        <v>112</v>
      </c>
      <c r="E31" s="105" t="s">
        <v>89</v>
      </c>
      <c r="F31" s="97">
        <v>1.68</v>
      </c>
      <c r="G31" s="82">
        <v>4.5</v>
      </c>
      <c r="H31" s="105" t="s">
        <v>90</v>
      </c>
      <c r="I31" s="97">
        <v>100.8</v>
      </c>
      <c r="J31" s="97">
        <v>45.7</v>
      </c>
      <c r="K31" s="97">
        <v>55.1</v>
      </c>
      <c r="L31" s="110"/>
    </row>
    <row r="32" ht="22.5" spans="1:12">
      <c r="A32" s="105"/>
      <c r="B32" s="105"/>
      <c r="C32" s="105" t="s">
        <v>105</v>
      </c>
      <c r="D32" s="106" t="s">
        <v>113</v>
      </c>
      <c r="E32" s="105" t="s">
        <v>89</v>
      </c>
      <c r="F32" s="97">
        <v>0.83</v>
      </c>
      <c r="G32" s="82">
        <v>4.5</v>
      </c>
      <c r="H32" s="105" t="s">
        <v>90</v>
      </c>
      <c r="I32" s="97">
        <v>49.8</v>
      </c>
      <c r="J32" s="97">
        <v>22.6</v>
      </c>
      <c r="K32" s="97">
        <v>27.2</v>
      </c>
      <c r="L32" s="110"/>
    </row>
    <row r="33" ht="22.5" spans="1:12">
      <c r="A33" s="105"/>
      <c r="B33" s="105"/>
      <c r="C33" s="105" t="s">
        <v>105</v>
      </c>
      <c r="D33" s="106" t="s">
        <v>114</v>
      </c>
      <c r="E33" s="105" t="s">
        <v>89</v>
      </c>
      <c r="F33" s="97">
        <v>0.45</v>
      </c>
      <c r="G33" s="82">
        <v>4.5</v>
      </c>
      <c r="H33" s="105" t="s">
        <v>90</v>
      </c>
      <c r="I33" s="97">
        <v>27</v>
      </c>
      <c r="J33" s="97">
        <v>12.2</v>
      </c>
      <c r="K33" s="97">
        <v>14.8</v>
      </c>
      <c r="L33" s="110"/>
    </row>
    <row r="34" ht="22.5" spans="1:12">
      <c r="A34" s="105"/>
      <c r="B34" s="105"/>
      <c r="C34" s="105" t="s">
        <v>105</v>
      </c>
      <c r="D34" s="106" t="s">
        <v>115</v>
      </c>
      <c r="E34" s="105" t="s">
        <v>89</v>
      </c>
      <c r="F34" s="97">
        <v>0.4</v>
      </c>
      <c r="G34" s="82">
        <v>4.5</v>
      </c>
      <c r="H34" s="105" t="s">
        <v>90</v>
      </c>
      <c r="I34" s="97">
        <v>24</v>
      </c>
      <c r="J34" s="97">
        <v>10.9</v>
      </c>
      <c r="K34" s="97">
        <v>13.1</v>
      </c>
      <c r="L34" s="110"/>
    </row>
    <row r="35" ht="22.5" spans="1:12">
      <c r="A35" s="105"/>
      <c r="B35" s="105"/>
      <c r="C35" s="105" t="s">
        <v>105</v>
      </c>
      <c r="D35" s="106" t="s">
        <v>116</v>
      </c>
      <c r="E35" s="105" t="s">
        <v>89</v>
      </c>
      <c r="F35" s="97">
        <v>0.57</v>
      </c>
      <c r="G35" s="82">
        <v>4.5</v>
      </c>
      <c r="H35" s="105" t="s">
        <v>90</v>
      </c>
      <c r="I35" s="97">
        <v>34.2</v>
      </c>
      <c r="J35" s="97">
        <v>15.5</v>
      </c>
      <c r="K35" s="97">
        <v>18.7</v>
      </c>
      <c r="L35" s="110"/>
    </row>
    <row r="36" ht="33.75" spans="1:12">
      <c r="A36" s="105"/>
      <c r="B36" s="105"/>
      <c r="C36" s="105" t="s">
        <v>105</v>
      </c>
      <c r="D36" s="106" t="s">
        <v>117</v>
      </c>
      <c r="E36" s="105" t="s">
        <v>89</v>
      </c>
      <c r="F36" s="97">
        <v>0.3</v>
      </c>
      <c r="G36" s="82">
        <v>4.5</v>
      </c>
      <c r="H36" s="105" t="s">
        <v>90</v>
      </c>
      <c r="I36" s="97">
        <v>18</v>
      </c>
      <c r="J36" s="97">
        <v>8.2</v>
      </c>
      <c r="K36" s="97">
        <v>9.8</v>
      </c>
      <c r="L36" s="110"/>
    </row>
    <row r="37" ht="22.5" spans="1:12">
      <c r="A37" s="105"/>
      <c r="B37" s="105"/>
      <c r="C37" s="105" t="s">
        <v>105</v>
      </c>
      <c r="D37" s="106" t="s">
        <v>118</v>
      </c>
      <c r="E37" s="105" t="s">
        <v>89</v>
      </c>
      <c r="F37" s="97">
        <v>0.565</v>
      </c>
      <c r="G37" s="82">
        <v>4.5</v>
      </c>
      <c r="H37" s="105" t="s">
        <v>90</v>
      </c>
      <c r="I37" s="97">
        <v>33.9</v>
      </c>
      <c r="J37" s="97">
        <v>15.4</v>
      </c>
      <c r="K37" s="97">
        <v>18.5</v>
      </c>
      <c r="L37" s="110"/>
    </row>
    <row r="38" ht="22.5" spans="1:12">
      <c r="A38" s="105"/>
      <c r="B38" s="105"/>
      <c r="C38" s="105" t="s">
        <v>105</v>
      </c>
      <c r="D38" s="106" t="s">
        <v>119</v>
      </c>
      <c r="E38" s="105" t="s">
        <v>89</v>
      </c>
      <c r="F38" s="97">
        <v>0.861</v>
      </c>
      <c r="G38" s="82">
        <v>4.5</v>
      </c>
      <c r="H38" s="105" t="s">
        <v>90</v>
      </c>
      <c r="I38" s="97">
        <v>51.7</v>
      </c>
      <c r="J38" s="97">
        <v>23.4</v>
      </c>
      <c r="K38" s="97">
        <v>28.3</v>
      </c>
      <c r="L38" s="110"/>
    </row>
    <row r="39" ht="22.5" spans="1:12">
      <c r="A39" s="105"/>
      <c r="B39" s="105"/>
      <c r="C39" s="105" t="s">
        <v>105</v>
      </c>
      <c r="D39" s="106" t="s">
        <v>120</v>
      </c>
      <c r="E39" s="105" t="s">
        <v>89</v>
      </c>
      <c r="F39" s="97">
        <v>0.8</v>
      </c>
      <c r="G39" s="82">
        <v>4.5</v>
      </c>
      <c r="H39" s="105" t="s">
        <v>90</v>
      </c>
      <c r="I39" s="97">
        <v>48</v>
      </c>
      <c r="J39" s="97">
        <v>21.8</v>
      </c>
      <c r="K39" s="97">
        <v>26.2</v>
      </c>
      <c r="L39" s="110"/>
    </row>
    <row r="40" ht="22.5" spans="1:12">
      <c r="A40" s="105"/>
      <c r="B40" s="105"/>
      <c r="C40" s="105" t="s">
        <v>105</v>
      </c>
      <c r="D40" s="106" t="s">
        <v>121</v>
      </c>
      <c r="E40" s="105" t="s">
        <v>89</v>
      </c>
      <c r="F40" s="97">
        <v>0.716</v>
      </c>
      <c r="G40" s="82">
        <v>4.5</v>
      </c>
      <c r="H40" s="105" t="s">
        <v>90</v>
      </c>
      <c r="I40" s="97">
        <v>43</v>
      </c>
      <c r="J40" s="97">
        <v>19.5</v>
      </c>
      <c r="K40" s="97">
        <v>23.5</v>
      </c>
      <c r="L40" s="110"/>
    </row>
    <row r="41" ht="33.75" spans="1:12">
      <c r="A41" s="105"/>
      <c r="B41" s="105"/>
      <c r="C41" s="105" t="s">
        <v>105</v>
      </c>
      <c r="D41" s="106" t="s">
        <v>122</v>
      </c>
      <c r="E41" s="105" t="s">
        <v>89</v>
      </c>
      <c r="F41" s="97">
        <v>0.88</v>
      </c>
      <c r="G41" s="82">
        <v>0</v>
      </c>
      <c r="H41" s="105" t="s">
        <v>90</v>
      </c>
      <c r="I41" s="97">
        <v>52.8</v>
      </c>
      <c r="J41" s="97">
        <v>23.9</v>
      </c>
      <c r="K41" s="97">
        <v>28.9</v>
      </c>
      <c r="L41" s="110"/>
    </row>
    <row r="42" ht="22.5" spans="1:12">
      <c r="A42" s="105"/>
      <c r="B42" s="105"/>
      <c r="C42" s="105" t="s">
        <v>105</v>
      </c>
      <c r="D42" s="106" t="s">
        <v>123</v>
      </c>
      <c r="E42" s="105" t="s">
        <v>89</v>
      </c>
      <c r="F42" s="97">
        <v>1.843</v>
      </c>
      <c r="G42" s="82">
        <v>4.5</v>
      </c>
      <c r="H42" s="105" t="s">
        <v>90</v>
      </c>
      <c r="I42" s="97">
        <v>110.6</v>
      </c>
      <c r="J42" s="97">
        <v>50.1</v>
      </c>
      <c r="K42" s="97">
        <v>60.5</v>
      </c>
      <c r="L42" s="110"/>
    </row>
    <row r="43" ht="22.5" spans="1:12">
      <c r="A43" s="105"/>
      <c r="B43" s="105"/>
      <c r="C43" s="105" t="s">
        <v>105</v>
      </c>
      <c r="D43" s="106" t="s">
        <v>124</v>
      </c>
      <c r="E43" s="105" t="s">
        <v>89</v>
      </c>
      <c r="F43" s="97">
        <v>0.874</v>
      </c>
      <c r="G43" s="82">
        <v>4.5</v>
      </c>
      <c r="H43" s="105" t="s">
        <v>90</v>
      </c>
      <c r="I43" s="97">
        <v>52.4</v>
      </c>
      <c r="J43" s="97">
        <v>23.8</v>
      </c>
      <c r="K43" s="97">
        <v>28.6</v>
      </c>
      <c r="L43" s="110"/>
    </row>
    <row r="44" spans="1:12">
      <c r="A44" s="105"/>
      <c r="B44" s="105" t="s">
        <v>125</v>
      </c>
      <c r="C44" s="105"/>
      <c r="D44" s="106"/>
      <c r="E44" s="105"/>
      <c r="F44" s="97">
        <v>25.37</v>
      </c>
      <c r="G44" s="82"/>
      <c r="H44" s="105"/>
      <c r="I44" s="97">
        <v>1141.7</v>
      </c>
      <c r="J44" s="97">
        <v>690.1</v>
      </c>
      <c r="K44" s="97">
        <v>451.6</v>
      </c>
      <c r="L44" s="110"/>
    </row>
    <row r="45" spans="1:12">
      <c r="A45" s="105"/>
      <c r="B45" s="105"/>
      <c r="C45" s="105" t="s">
        <v>126</v>
      </c>
      <c r="D45" s="106" t="s">
        <v>127</v>
      </c>
      <c r="E45" s="105" t="s">
        <v>89</v>
      </c>
      <c r="F45" s="97">
        <v>3.883</v>
      </c>
      <c r="G45" s="82">
        <v>5</v>
      </c>
      <c r="H45" s="105" t="s">
        <v>90</v>
      </c>
      <c r="I45" s="97">
        <v>174.7</v>
      </c>
      <c r="J45" s="97">
        <v>105.6</v>
      </c>
      <c r="K45" s="97">
        <v>69.1</v>
      </c>
      <c r="L45" s="110"/>
    </row>
    <row r="46" ht="22.5" spans="1:12">
      <c r="A46" s="105"/>
      <c r="B46" s="105"/>
      <c r="C46" s="105" t="s">
        <v>128</v>
      </c>
      <c r="D46" s="106" t="s">
        <v>129</v>
      </c>
      <c r="E46" s="105" t="s">
        <v>89</v>
      </c>
      <c r="F46" s="97">
        <v>6.714</v>
      </c>
      <c r="G46" s="82">
        <v>5</v>
      </c>
      <c r="H46" s="105" t="s">
        <v>90</v>
      </c>
      <c r="I46" s="97">
        <v>302.1</v>
      </c>
      <c r="J46" s="97">
        <v>182.6</v>
      </c>
      <c r="K46" s="97">
        <v>119.5</v>
      </c>
      <c r="L46" s="110"/>
    </row>
    <row r="47" ht="22.5" spans="1:12">
      <c r="A47" s="105"/>
      <c r="B47" s="105"/>
      <c r="C47" s="105" t="s">
        <v>130</v>
      </c>
      <c r="D47" s="106" t="s">
        <v>131</v>
      </c>
      <c r="E47" s="105" t="s">
        <v>89</v>
      </c>
      <c r="F47" s="97">
        <v>2.288</v>
      </c>
      <c r="G47" s="82">
        <v>5</v>
      </c>
      <c r="H47" s="105" t="s">
        <v>90</v>
      </c>
      <c r="I47" s="97">
        <v>103</v>
      </c>
      <c r="J47" s="97">
        <v>62.2</v>
      </c>
      <c r="K47" s="97">
        <v>40.8</v>
      </c>
      <c r="L47" s="110"/>
    </row>
    <row r="48" ht="22.5" spans="1:12">
      <c r="A48" s="105"/>
      <c r="B48" s="105"/>
      <c r="C48" s="105" t="s">
        <v>132</v>
      </c>
      <c r="D48" s="106" t="s">
        <v>133</v>
      </c>
      <c r="E48" s="105" t="s">
        <v>89</v>
      </c>
      <c r="F48" s="97">
        <v>1.679</v>
      </c>
      <c r="G48" s="82">
        <v>5</v>
      </c>
      <c r="H48" s="105" t="s">
        <v>90</v>
      </c>
      <c r="I48" s="97">
        <v>75.6</v>
      </c>
      <c r="J48" s="97">
        <v>45.7</v>
      </c>
      <c r="K48" s="97">
        <v>29.9</v>
      </c>
      <c r="L48" s="110"/>
    </row>
    <row r="49" ht="22.5" spans="1:12">
      <c r="A49" s="105"/>
      <c r="B49" s="105"/>
      <c r="C49" s="105" t="s">
        <v>132</v>
      </c>
      <c r="D49" s="106" t="s">
        <v>134</v>
      </c>
      <c r="E49" s="105" t="s">
        <v>89</v>
      </c>
      <c r="F49" s="97">
        <v>0.2</v>
      </c>
      <c r="G49" s="82">
        <v>5</v>
      </c>
      <c r="H49" s="105" t="s">
        <v>90</v>
      </c>
      <c r="I49" s="97">
        <v>9</v>
      </c>
      <c r="J49" s="97">
        <v>5.4</v>
      </c>
      <c r="K49" s="97">
        <v>3.6</v>
      </c>
      <c r="L49" s="110"/>
    </row>
    <row r="50" ht="22.5" spans="1:12">
      <c r="A50" s="105"/>
      <c r="B50" s="105"/>
      <c r="C50" s="105" t="s">
        <v>132</v>
      </c>
      <c r="D50" s="106" t="s">
        <v>134</v>
      </c>
      <c r="E50" s="105" t="s">
        <v>89</v>
      </c>
      <c r="F50" s="97">
        <v>0.3</v>
      </c>
      <c r="G50" s="82">
        <v>5</v>
      </c>
      <c r="H50" s="105" t="s">
        <v>90</v>
      </c>
      <c r="I50" s="97">
        <v>13.5</v>
      </c>
      <c r="J50" s="97">
        <v>8.2</v>
      </c>
      <c r="K50" s="97">
        <v>5.3</v>
      </c>
      <c r="L50" s="110"/>
    </row>
    <row r="51" ht="22.5" spans="1:12">
      <c r="A51" s="105"/>
      <c r="B51" s="105"/>
      <c r="C51" s="105" t="s">
        <v>132</v>
      </c>
      <c r="D51" s="106" t="s">
        <v>134</v>
      </c>
      <c r="E51" s="105" t="s">
        <v>89</v>
      </c>
      <c r="F51" s="97">
        <v>0.5</v>
      </c>
      <c r="G51" s="82">
        <v>5</v>
      </c>
      <c r="H51" s="105" t="s">
        <v>90</v>
      </c>
      <c r="I51" s="97">
        <v>22.5</v>
      </c>
      <c r="J51" s="97">
        <v>13.6</v>
      </c>
      <c r="K51" s="97">
        <v>8.9</v>
      </c>
      <c r="L51" s="110"/>
    </row>
    <row r="52" ht="22.5" spans="1:12">
      <c r="A52" s="105"/>
      <c r="B52" s="105"/>
      <c r="C52" s="105" t="s">
        <v>132</v>
      </c>
      <c r="D52" s="106" t="s">
        <v>135</v>
      </c>
      <c r="E52" s="105" t="s">
        <v>89</v>
      </c>
      <c r="F52" s="97">
        <v>2.4</v>
      </c>
      <c r="G52" s="82">
        <v>5</v>
      </c>
      <c r="H52" s="105" t="s">
        <v>90</v>
      </c>
      <c r="I52" s="97">
        <v>108</v>
      </c>
      <c r="J52" s="97">
        <v>65.3</v>
      </c>
      <c r="K52" s="97">
        <v>42.7</v>
      </c>
      <c r="L52" s="110"/>
    </row>
    <row r="53" spans="1:12">
      <c r="A53" s="105"/>
      <c r="B53" s="105"/>
      <c r="C53" s="105" t="s">
        <v>136</v>
      </c>
      <c r="D53" s="106" t="s">
        <v>137</v>
      </c>
      <c r="E53" s="105" t="s">
        <v>89</v>
      </c>
      <c r="F53" s="97">
        <v>0.91</v>
      </c>
      <c r="G53" s="82">
        <v>5</v>
      </c>
      <c r="H53" s="105" t="s">
        <v>90</v>
      </c>
      <c r="I53" s="97">
        <v>41</v>
      </c>
      <c r="J53" s="97">
        <v>24.8</v>
      </c>
      <c r="K53" s="97">
        <v>16.2</v>
      </c>
      <c r="L53" s="110"/>
    </row>
    <row r="54" ht="22.5" spans="1:12">
      <c r="A54" s="105"/>
      <c r="B54" s="105"/>
      <c r="C54" s="105" t="s">
        <v>126</v>
      </c>
      <c r="D54" s="106" t="s">
        <v>138</v>
      </c>
      <c r="E54" s="105" t="s">
        <v>89</v>
      </c>
      <c r="F54" s="97">
        <v>1.172</v>
      </c>
      <c r="G54" s="82">
        <v>4.5</v>
      </c>
      <c r="H54" s="105" t="s">
        <v>90</v>
      </c>
      <c r="I54" s="97">
        <v>52.7</v>
      </c>
      <c r="J54" s="97">
        <v>31.9</v>
      </c>
      <c r="K54" s="97">
        <v>20.8</v>
      </c>
      <c r="L54" s="110"/>
    </row>
    <row r="55" ht="22.5" spans="1:12">
      <c r="A55" s="105"/>
      <c r="B55" s="105"/>
      <c r="C55" s="105" t="s">
        <v>126</v>
      </c>
      <c r="D55" s="106" t="s">
        <v>139</v>
      </c>
      <c r="E55" s="105" t="s">
        <v>89</v>
      </c>
      <c r="F55" s="97">
        <v>3</v>
      </c>
      <c r="G55" s="82">
        <v>4.5</v>
      </c>
      <c r="H55" s="105" t="s">
        <v>90</v>
      </c>
      <c r="I55" s="97">
        <v>135</v>
      </c>
      <c r="J55" s="97">
        <v>81.6</v>
      </c>
      <c r="K55" s="97">
        <v>53.4</v>
      </c>
      <c r="L55" s="110"/>
    </row>
    <row r="56" spans="1:12">
      <c r="A56" s="105"/>
      <c r="B56" s="105"/>
      <c r="C56" s="105" t="s">
        <v>130</v>
      </c>
      <c r="D56" s="106" t="s">
        <v>140</v>
      </c>
      <c r="E56" s="105" t="s">
        <v>89</v>
      </c>
      <c r="F56" s="97">
        <v>2.324</v>
      </c>
      <c r="G56" s="82">
        <v>5</v>
      </c>
      <c r="H56" s="105" t="s">
        <v>90</v>
      </c>
      <c r="I56" s="97">
        <v>104.6</v>
      </c>
      <c r="J56" s="97">
        <v>63.2</v>
      </c>
      <c r="K56" s="97">
        <v>41.4</v>
      </c>
      <c r="L56" s="110"/>
    </row>
    <row r="57" spans="1:12">
      <c r="A57" s="105"/>
      <c r="B57" s="105" t="s">
        <v>141</v>
      </c>
      <c r="C57" s="105"/>
      <c r="D57" s="106"/>
      <c r="E57" s="105"/>
      <c r="F57" s="97">
        <v>16.614</v>
      </c>
      <c r="G57" s="82"/>
      <c r="H57" s="105"/>
      <c r="I57" s="97">
        <v>880.4</v>
      </c>
      <c r="J57" s="97">
        <v>451.9</v>
      </c>
      <c r="K57" s="97">
        <v>428.5</v>
      </c>
      <c r="L57" s="110"/>
    </row>
    <row r="58" ht="22.5" spans="1:12">
      <c r="A58" s="105"/>
      <c r="B58" s="105"/>
      <c r="C58" s="105" t="s">
        <v>142</v>
      </c>
      <c r="D58" s="106" t="s">
        <v>143</v>
      </c>
      <c r="E58" s="105" t="s">
        <v>89</v>
      </c>
      <c r="F58" s="97">
        <v>2.04</v>
      </c>
      <c r="G58" s="82">
        <v>4.5</v>
      </c>
      <c r="H58" s="105" t="s">
        <v>90</v>
      </c>
      <c r="I58" s="97">
        <v>108.1</v>
      </c>
      <c r="J58" s="97">
        <v>55.5</v>
      </c>
      <c r="K58" s="97">
        <v>52.6</v>
      </c>
      <c r="L58" s="110"/>
    </row>
    <row r="59" ht="22.5" spans="1:12">
      <c r="A59" s="105"/>
      <c r="B59" s="105"/>
      <c r="C59" s="105" t="s">
        <v>142</v>
      </c>
      <c r="D59" s="106" t="s">
        <v>144</v>
      </c>
      <c r="E59" s="105" t="s">
        <v>89</v>
      </c>
      <c r="F59" s="97">
        <v>5.6</v>
      </c>
      <c r="G59" s="82">
        <v>4.5</v>
      </c>
      <c r="H59" s="105" t="s">
        <v>90</v>
      </c>
      <c r="I59" s="97">
        <v>296.8</v>
      </c>
      <c r="J59" s="97">
        <v>152.3</v>
      </c>
      <c r="K59" s="97">
        <v>144.5</v>
      </c>
      <c r="L59" s="110"/>
    </row>
    <row r="60" ht="22.5" spans="1:12">
      <c r="A60" s="105"/>
      <c r="B60" s="105"/>
      <c r="C60" s="105" t="s">
        <v>142</v>
      </c>
      <c r="D60" s="106" t="s">
        <v>144</v>
      </c>
      <c r="E60" s="105" t="s">
        <v>89</v>
      </c>
      <c r="F60" s="97">
        <v>1.347</v>
      </c>
      <c r="G60" s="82">
        <v>4.5</v>
      </c>
      <c r="H60" s="105" t="s">
        <v>90</v>
      </c>
      <c r="I60" s="97">
        <v>71.4</v>
      </c>
      <c r="J60" s="97">
        <v>36.6</v>
      </c>
      <c r="K60" s="97">
        <v>34.8</v>
      </c>
      <c r="L60" s="110"/>
    </row>
    <row r="61" spans="1:12">
      <c r="A61" s="105"/>
      <c r="B61" s="105"/>
      <c r="C61" s="105" t="s">
        <v>145</v>
      </c>
      <c r="D61" s="106" t="s">
        <v>146</v>
      </c>
      <c r="E61" s="105" t="s">
        <v>89</v>
      </c>
      <c r="F61" s="97">
        <v>0.94</v>
      </c>
      <c r="G61" s="82">
        <v>4.5</v>
      </c>
      <c r="H61" s="105" t="s">
        <v>90</v>
      </c>
      <c r="I61" s="97">
        <v>49.8</v>
      </c>
      <c r="J61" s="97">
        <v>25.6</v>
      </c>
      <c r="K61" s="97">
        <v>24.2</v>
      </c>
      <c r="L61" s="110"/>
    </row>
    <row r="62" spans="1:12">
      <c r="A62" s="105"/>
      <c r="B62" s="105"/>
      <c r="C62" s="105" t="s">
        <v>145</v>
      </c>
      <c r="D62" s="106" t="s">
        <v>147</v>
      </c>
      <c r="E62" s="105" t="s">
        <v>89</v>
      </c>
      <c r="F62" s="97">
        <v>0.816</v>
      </c>
      <c r="G62" s="82">
        <v>4.5</v>
      </c>
      <c r="H62" s="105" t="s">
        <v>90</v>
      </c>
      <c r="I62" s="97">
        <v>43.2</v>
      </c>
      <c r="J62" s="97">
        <v>22.2</v>
      </c>
      <c r="K62" s="97">
        <v>21</v>
      </c>
      <c r="L62" s="110"/>
    </row>
    <row r="63" spans="1:12">
      <c r="A63" s="105"/>
      <c r="B63" s="105"/>
      <c r="C63" s="105" t="s">
        <v>148</v>
      </c>
      <c r="D63" s="106" t="s">
        <v>149</v>
      </c>
      <c r="E63" s="105" t="s">
        <v>89</v>
      </c>
      <c r="F63" s="97">
        <v>2.489</v>
      </c>
      <c r="G63" s="82">
        <v>4.5</v>
      </c>
      <c r="H63" s="105" t="s">
        <v>90</v>
      </c>
      <c r="I63" s="97">
        <v>131.9</v>
      </c>
      <c r="J63" s="97">
        <v>67.7</v>
      </c>
      <c r="K63" s="97">
        <v>64.2</v>
      </c>
      <c r="L63" s="110"/>
    </row>
    <row r="64" ht="22.5" spans="1:12">
      <c r="A64" s="105"/>
      <c r="B64" s="105"/>
      <c r="C64" s="105" t="s">
        <v>142</v>
      </c>
      <c r="D64" s="106" t="s">
        <v>150</v>
      </c>
      <c r="E64" s="105" t="s">
        <v>89</v>
      </c>
      <c r="F64" s="97">
        <v>1.73</v>
      </c>
      <c r="G64" s="82">
        <v>4.5</v>
      </c>
      <c r="H64" s="105" t="s">
        <v>90</v>
      </c>
      <c r="I64" s="97">
        <v>91.7</v>
      </c>
      <c r="J64" s="97">
        <v>47.1</v>
      </c>
      <c r="K64" s="97">
        <v>44.6</v>
      </c>
      <c r="L64" s="110"/>
    </row>
    <row r="65" ht="22.5" spans="1:12">
      <c r="A65" s="105"/>
      <c r="B65" s="105"/>
      <c r="C65" s="105" t="s">
        <v>145</v>
      </c>
      <c r="D65" s="106" t="s">
        <v>151</v>
      </c>
      <c r="E65" s="105" t="s">
        <v>89</v>
      </c>
      <c r="F65" s="97">
        <v>0.882</v>
      </c>
      <c r="G65" s="82">
        <v>4.5</v>
      </c>
      <c r="H65" s="105" t="s">
        <v>90</v>
      </c>
      <c r="I65" s="97">
        <v>46.7</v>
      </c>
      <c r="J65" s="97">
        <v>24</v>
      </c>
      <c r="K65" s="97">
        <v>22.7</v>
      </c>
      <c r="L65" s="110"/>
    </row>
    <row r="66" spans="1:12">
      <c r="A66" s="105"/>
      <c r="B66" s="105"/>
      <c r="C66" s="105" t="s">
        <v>145</v>
      </c>
      <c r="D66" s="106" t="s">
        <v>152</v>
      </c>
      <c r="E66" s="105" t="s">
        <v>89</v>
      </c>
      <c r="F66" s="97">
        <v>0.77</v>
      </c>
      <c r="G66" s="82">
        <v>4.5</v>
      </c>
      <c r="H66" s="105" t="s">
        <v>90</v>
      </c>
      <c r="I66" s="97">
        <v>40.8</v>
      </c>
      <c r="J66" s="97">
        <v>20.9</v>
      </c>
      <c r="K66" s="97">
        <v>19.9</v>
      </c>
      <c r="L66" s="110"/>
    </row>
    <row r="67" spans="1:12">
      <c r="A67" s="95" t="s">
        <v>153</v>
      </c>
      <c r="B67" s="95"/>
      <c r="C67" s="95"/>
      <c r="D67" s="102"/>
      <c r="E67" s="95"/>
      <c r="F67" s="103">
        <f t="shared" ref="F67:K67" si="2">F68+F70+F98+F101</f>
        <v>118.235</v>
      </c>
      <c r="G67" s="104"/>
      <c r="H67" s="104"/>
      <c r="I67" s="103">
        <f t="shared" si="2"/>
        <v>7447.5</v>
      </c>
      <c r="J67" s="103">
        <f t="shared" si="2"/>
        <v>3095.1</v>
      </c>
      <c r="K67" s="103">
        <f t="shared" si="2"/>
        <v>4352.4</v>
      </c>
      <c r="L67" s="109"/>
    </row>
    <row r="68" spans="1:12">
      <c r="A68" s="105"/>
      <c r="B68" s="105" t="s">
        <v>154</v>
      </c>
      <c r="C68" s="105"/>
      <c r="D68" s="106"/>
      <c r="E68" s="105"/>
      <c r="F68" s="97">
        <v>10.549</v>
      </c>
      <c r="G68" s="82"/>
      <c r="H68" s="105"/>
      <c r="I68" s="97">
        <v>1100</v>
      </c>
      <c r="J68" s="97">
        <v>286.9</v>
      </c>
      <c r="K68" s="97">
        <v>813.1</v>
      </c>
      <c r="L68" s="110"/>
    </row>
    <row r="69" spans="1:12">
      <c r="A69" s="105"/>
      <c r="B69" s="105"/>
      <c r="C69" s="105" t="s">
        <v>155</v>
      </c>
      <c r="D69" s="106" t="s">
        <v>156</v>
      </c>
      <c r="E69" s="105" t="s">
        <v>89</v>
      </c>
      <c r="F69" s="97">
        <v>10.549</v>
      </c>
      <c r="G69" s="82">
        <v>4.5</v>
      </c>
      <c r="H69" s="105" t="s">
        <v>90</v>
      </c>
      <c r="I69" s="97">
        <v>1100</v>
      </c>
      <c r="J69" s="97">
        <v>286.9</v>
      </c>
      <c r="K69" s="97">
        <v>813.1</v>
      </c>
      <c r="L69" s="110"/>
    </row>
    <row r="70" spans="1:12">
      <c r="A70" s="105"/>
      <c r="B70" s="105" t="s">
        <v>157</v>
      </c>
      <c r="C70" s="105"/>
      <c r="D70" s="106"/>
      <c r="E70" s="105"/>
      <c r="F70" s="97">
        <v>54.278</v>
      </c>
      <c r="G70" s="82"/>
      <c r="H70" s="105"/>
      <c r="I70" s="97">
        <v>3171.3</v>
      </c>
      <c r="J70" s="97">
        <v>1362.9</v>
      </c>
      <c r="K70" s="97">
        <v>1808.4</v>
      </c>
      <c r="L70" s="110"/>
    </row>
    <row r="71" ht="22.5" spans="1:12">
      <c r="A71" s="105"/>
      <c r="B71" s="105"/>
      <c r="C71" s="105" t="s">
        <v>158</v>
      </c>
      <c r="D71" s="106" t="s">
        <v>159</v>
      </c>
      <c r="E71" s="105" t="s">
        <v>89</v>
      </c>
      <c r="F71" s="97">
        <v>3.532</v>
      </c>
      <c r="G71" s="82">
        <v>4</v>
      </c>
      <c r="H71" s="105" t="s">
        <v>90</v>
      </c>
      <c r="I71" s="97">
        <v>230.6</v>
      </c>
      <c r="J71" s="97">
        <v>85.4</v>
      </c>
      <c r="K71" s="97">
        <v>145.2</v>
      </c>
      <c r="L71" s="110"/>
    </row>
    <row r="72" ht="22.5" spans="1:12">
      <c r="A72" s="105"/>
      <c r="B72" s="105"/>
      <c r="C72" s="105" t="s">
        <v>158</v>
      </c>
      <c r="D72" s="106" t="s">
        <v>160</v>
      </c>
      <c r="E72" s="105" t="s">
        <v>89</v>
      </c>
      <c r="F72" s="97">
        <v>2.023</v>
      </c>
      <c r="G72" s="82">
        <v>3.5</v>
      </c>
      <c r="H72" s="105" t="s">
        <v>90</v>
      </c>
      <c r="I72" s="97">
        <v>111.3</v>
      </c>
      <c r="J72" s="97">
        <v>42.8</v>
      </c>
      <c r="K72" s="97">
        <v>68.5</v>
      </c>
      <c r="L72" s="110"/>
    </row>
    <row r="73" ht="22.5" spans="1:12">
      <c r="A73" s="105"/>
      <c r="B73" s="105"/>
      <c r="C73" s="105" t="s">
        <v>161</v>
      </c>
      <c r="D73" s="106" t="s">
        <v>162</v>
      </c>
      <c r="E73" s="105" t="s">
        <v>89</v>
      </c>
      <c r="F73" s="97">
        <v>1.372</v>
      </c>
      <c r="G73" s="82">
        <v>3.5</v>
      </c>
      <c r="H73" s="105" t="s">
        <v>90</v>
      </c>
      <c r="I73" s="97">
        <v>100.4</v>
      </c>
      <c r="J73" s="97">
        <v>29</v>
      </c>
      <c r="K73" s="97">
        <v>71.4</v>
      </c>
      <c r="L73" s="110"/>
    </row>
    <row r="74" ht="22.5" spans="1:12">
      <c r="A74" s="105"/>
      <c r="B74" s="105"/>
      <c r="C74" s="105" t="s">
        <v>161</v>
      </c>
      <c r="D74" s="106" t="s">
        <v>163</v>
      </c>
      <c r="E74" s="105" t="s">
        <v>89</v>
      </c>
      <c r="F74" s="97">
        <v>0.833</v>
      </c>
      <c r="G74" s="82">
        <v>4</v>
      </c>
      <c r="H74" s="105" t="s">
        <v>90</v>
      </c>
      <c r="I74" s="97">
        <v>49.1</v>
      </c>
      <c r="J74" s="97">
        <v>20.1</v>
      </c>
      <c r="K74" s="97">
        <v>29</v>
      </c>
      <c r="L74" s="110"/>
    </row>
    <row r="75" ht="22.5" spans="1:12">
      <c r="A75" s="105"/>
      <c r="B75" s="105"/>
      <c r="C75" s="105" t="s">
        <v>164</v>
      </c>
      <c r="D75" s="106" t="s">
        <v>165</v>
      </c>
      <c r="E75" s="105" t="s">
        <v>89</v>
      </c>
      <c r="F75" s="97">
        <v>2.254</v>
      </c>
      <c r="G75" s="82">
        <v>4.5</v>
      </c>
      <c r="H75" s="105" t="s">
        <v>90</v>
      </c>
      <c r="I75" s="97">
        <v>152.7</v>
      </c>
      <c r="J75" s="97">
        <v>54.5</v>
      </c>
      <c r="K75" s="97">
        <v>98.2</v>
      </c>
      <c r="L75" s="110"/>
    </row>
    <row r="76" ht="33.75" spans="1:12">
      <c r="A76" s="105"/>
      <c r="B76" s="105"/>
      <c r="C76" s="105" t="s">
        <v>164</v>
      </c>
      <c r="D76" s="106" t="s">
        <v>166</v>
      </c>
      <c r="E76" s="105" t="s">
        <v>89</v>
      </c>
      <c r="F76" s="97">
        <v>2.814</v>
      </c>
      <c r="G76" s="82">
        <v>4</v>
      </c>
      <c r="H76" s="105" t="s">
        <v>90</v>
      </c>
      <c r="I76" s="97">
        <v>154.8</v>
      </c>
      <c r="J76" s="97">
        <v>59.5</v>
      </c>
      <c r="K76" s="97">
        <v>95.3</v>
      </c>
      <c r="L76" s="110"/>
    </row>
    <row r="77" ht="33.75" spans="1:12">
      <c r="A77" s="105"/>
      <c r="B77" s="105"/>
      <c r="C77" s="105" t="s">
        <v>164</v>
      </c>
      <c r="D77" s="106" t="s">
        <v>167</v>
      </c>
      <c r="E77" s="105" t="s">
        <v>89</v>
      </c>
      <c r="F77" s="97">
        <v>1.545</v>
      </c>
      <c r="G77" s="82">
        <v>4.5</v>
      </c>
      <c r="H77" s="105" t="s">
        <v>90</v>
      </c>
      <c r="I77" s="97">
        <v>115.9</v>
      </c>
      <c r="J77" s="97">
        <v>37.4</v>
      </c>
      <c r="K77" s="97">
        <v>78.5</v>
      </c>
      <c r="L77" s="110"/>
    </row>
    <row r="78" ht="22.5" spans="1:12">
      <c r="A78" s="105"/>
      <c r="B78" s="105"/>
      <c r="C78" s="105" t="s">
        <v>168</v>
      </c>
      <c r="D78" s="106" t="s">
        <v>169</v>
      </c>
      <c r="E78" s="105" t="s">
        <v>89</v>
      </c>
      <c r="F78" s="97">
        <v>3.526</v>
      </c>
      <c r="G78" s="82">
        <v>4</v>
      </c>
      <c r="H78" s="105" t="s">
        <v>90</v>
      </c>
      <c r="I78" s="97">
        <v>191.5</v>
      </c>
      <c r="J78" s="97">
        <v>85.3</v>
      </c>
      <c r="K78" s="97">
        <v>106.2</v>
      </c>
      <c r="L78" s="110"/>
    </row>
    <row r="79" ht="22.5" spans="1:12">
      <c r="A79" s="105"/>
      <c r="B79" s="105"/>
      <c r="C79" s="105" t="s">
        <v>168</v>
      </c>
      <c r="D79" s="106" t="s">
        <v>170</v>
      </c>
      <c r="E79" s="105" t="s">
        <v>89</v>
      </c>
      <c r="F79" s="97">
        <v>1.791</v>
      </c>
      <c r="G79" s="82">
        <v>4</v>
      </c>
      <c r="H79" s="105" t="s">
        <v>90</v>
      </c>
      <c r="I79" s="97">
        <v>100</v>
      </c>
      <c r="J79" s="97">
        <v>43.3</v>
      </c>
      <c r="K79" s="97">
        <v>56.7</v>
      </c>
      <c r="L79" s="110"/>
    </row>
    <row r="80" ht="22.5" spans="1:12">
      <c r="A80" s="105"/>
      <c r="B80" s="105"/>
      <c r="C80" s="105" t="s">
        <v>168</v>
      </c>
      <c r="D80" s="106" t="s">
        <v>171</v>
      </c>
      <c r="E80" s="105" t="s">
        <v>89</v>
      </c>
      <c r="F80" s="97">
        <v>1.215</v>
      </c>
      <c r="G80" s="82">
        <v>4</v>
      </c>
      <c r="H80" s="105" t="s">
        <v>90</v>
      </c>
      <c r="I80" s="97">
        <v>102.1</v>
      </c>
      <c r="J80" s="97">
        <v>29.4</v>
      </c>
      <c r="K80" s="97">
        <v>72.7</v>
      </c>
      <c r="L80" s="110"/>
    </row>
    <row r="81" ht="22.5" spans="1:12">
      <c r="A81" s="105"/>
      <c r="B81" s="105"/>
      <c r="C81" s="105" t="s">
        <v>168</v>
      </c>
      <c r="D81" s="106" t="s">
        <v>172</v>
      </c>
      <c r="E81" s="105" t="s">
        <v>89</v>
      </c>
      <c r="F81" s="97">
        <v>2.522</v>
      </c>
      <c r="G81" s="82">
        <v>4</v>
      </c>
      <c r="H81" s="105" t="s">
        <v>90</v>
      </c>
      <c r="I81" s="97">
        <v>116.2</v>
      </c>
      <c r="J81" s="97">
        <v>61</v>
      </c>
      <c r="K81" s="97">
        <v>55.2</v>
      </c>
      <c r="L81" s="110"/>
    </row>
    <row r="82" ht="22.5" spans="1:12">
      <c r="A82" s="105"/>
      <c r="B82" s="105"/>
      <c r="C82" s="105" t="s">
        <v>173</v>
      </c>
      <c r="D82" s="106" t="s">
        <v>174</v>
      </c>
      <c r="E82" s="105" t="s">
        <v>89</v>
      </c>
      <c r="F82" s="97">
        <v>2.45</v>
      </c>
      <c r="G82" s="82">
        <v>4.5</v>
      </c>
      <c r="H82" s="105" t="s">
        <v>90</v>
      </c>
      <c r="I82" s="97">
        <v>134.8</v>
      </c>
      <c r="J82" s="97">
        <v>66.6</v>
      </c>
      <c r="K82" s="97">
        <v>68.2</v>
      </c>
      <c r="L82" s="110"/>
    </row>
    <row r="83" ht="22.5" spans="1:12">
      <c r="A83" s="105"/>
      <c r="B83" s="105"/>
      <c r="C83" s="105" t="s">
        <v>173</v>
      </c>
      <c r="D83" s="106" t="s">
        <v>175</v>
      </c>
      <c r="E83" s="105" t="s">
        <v>89</v>
      </c>
      <c r="F83" s="97">
        <v>2.753</v>
      </c>
      <c r="G83" s="82">
        <v>4.5</v>
      </c>
      <c r="H83" s="105" t="s">
        <v>90</v>
      </c>
      <c r="I83" s="97">
        <v>151.4</v>
      </c>
      <c r="J83" s="97">
        <v>74.8</v>
      </c>
      <c r="K83" s="97">
        <v>76.6</v>
      </c>
      <c r="L83" s="110"/>
    </row>
    <row r="84" ht="22.5" spans="1:12">
      <c r="A84" s="105"/>
      <c r="B84" s="105"/>
      <c r="C84" s="105" t="s">
        <v>173</v>
      </c>
      <c r="D84" s="106" t="s">
        <v>176</v>
      </c>
      <c r="E84" s="105" t="s">
        <v>89</v>
      </c>
      <c r="F84" s="97">
        <v>0.927</v>
      </c>
      <c r="G84" s="82">
        <v>4.5</v>
      </c>
      <c r="H84" s="105" t="s">
        <v>90</v>
      </c>
      <c r="I84" s="97">
        <v>51</v>
      </c>
      <c r="J84" s="97">
        <v>25.2</v>
      </c>
      <c r="K84" s="97">
        <v>25.8</v>
      </c>
      <c r="L84" s="110"/>
    </row>
    <row r="85" ht="33.75" spans="1:12">
      <c r="A85" s="105"/>
      <c r="B85" s="105"/>
      <c r="C85" s="105" t="s">
        <v>173</v>
      </c>
      <c r="D85" s="106" t="s">
        <v>177</v>
      </c>
      <c r="E85" s="105" t="s">
        <v>89</v>
      </c>
      <c r="F85" s="97">
        <v>6.301</v>
      </c>
      <c r="G85" s="82">
        <v>4.5</v>
      </c>
      <c r="H85" s="105" t="s">
        <v>90</v>
      </c>
      <c r="I85" s="97">
        <v>346.6</v>
      </c>
      <c r="J85" s="97">
        <v>171.4</v>
      </c>
      <c r="K85" s="97">
        <v>175.2</v>
      </c>
      <c r="L85" s="110"/>
    </row>
    <row r="86" ht="22.5" spans="1:12">
      <c r="A86" s="105"/>
      <c r="B86" s="105"/>
      <c r="C86" s="105" t="s">
        <v>173</v>
      </c>
      <c r="D86" s="106" t="s">
        <v>178</v>
      </c>
      <c r="E86" s="105" t="s">
        <v>89</v>
      </c>
      <c r="F86" s="97">
        <v>0.542</v>
      </c>
      <c r="G86" s="82">
        <v>1.5</v>
      </c>
      <c r="H86" s="105" t="s">
        <v>90</v>
      </c>
      <c r="I86" s="97">
        <v>29.8</v>
      </c>
      <c r="J86" s="97">
        <v>14.7</v>
      </c>
      <c r="K86" s="97">
        <v>15.1</v>
      </c>
      <c r="L86" s="110"/>
    </row>
    <row r="87" ht="22.5" spans="1:12">
      <c r="A87" s="105"/>
      <c r="B87" s="105"/>
      <c r="C87" s="105" t="s">
        <v>173</v>
      </c>
      <c r="D87" s="106" t="s">
        <v>179</v>
      </c>
      <c r="E87" s="105" t="s">
        <v>89</v>
      </c>
      <c r="F87" s="97">
        <v>0.959</v>
      </c>
      <c r="G87" s="82">
        <v>4.5</v>
      </c>
      <c r="H87" s="105" t="s">
        <v>90</v>
      </c>
      <c r="I87" s="97">
        <v>52.7</v>
      </c>
      <c r="J87" s="97">
        <v>26.1</v>
      </c>
      <c r="K87" s="97">
        <v>26.6</v>
      </c>
      <c r="L87" s="110"/>
    </row>
    <row r="88" ht="22.5" spans="1:12">
      <c r="A88" s="105"/>
      <c r="B88" s="105"/>
      <c r="C88" s="105" t="s">
        <v>173</v>
      </c>
      <c r="D88" s="106" t="s">
        <v>180</v>
      </c>
      <c r="E88" s="105" t="s">
        <v>89</v>
      </c>
      <c r="F88" s="97">
        <v>1.332</v>
      </c>
      <c r="G88" s="82">
        <v>4.5</v>
      </c>
      <c r="H88" s="105" t="s">
        <v>90</v>
      </c>
      <c r="I88" s="97">
        <v>73.3</v>
      </c>
      <c r="J88" s="97">
        <v>36.2</v>
      </c>
      <c r="K88" s="97">
        <v>37.1</v>
      </c>
      <c r="L88" s="110"/>
    </row>
    <row r="89" ht="22.5" spans="1:12">
      <c r="A89" s="105"/>
      <c r="B89" s="105"/>
      <c r="C89" s="105" t="s">
        <v>181</v>
      </c>
      <c r="D89" s="106" t="s">
        <v>182</v>
      </c>
      <c r="E89" s="105" t="s">
        <v>89</v>
      </c>
      <c r="F89" s="97">
        <v>1.092</v>
      </c>
      <c r="G89" s="82">
        <v>4</v>
      </c>
      <c r="H89" s="105" t="s">
        <v>90</v>
      </c>
      <c r="I89" s="97">
        <v>56.6</v>
      </c>
      <c r="J89" s="97">
        <v>26.4</v>
      </c>
      <c r="K89" s="97">
        <v>30.2</v>
      </c>
      <c r="L89" s="110"/>
    </row>
    <row r="90" ht="33.75" spans="1:12">
      <c r="A90" s="105"/>
      <c r="B90" s="105"/>
      <c r="C90" s="105" t="s">
        <v>157</v>
      </c>
      <c r="D90" s="106" t="s">
        <v>183</v>
      </c>
      <c r="E90" s="105" t="s">
        <v>89</v>
      </c>
      <c r="F90" s="97">
        <v>4.513</v>
      </c>
      <c r="G90" s="82">
        <v>4.5</v>
      </c>
      <c r="H90" s="105" t="s">
        <v>90</v>
      </c>
      <c r="I90" s="97">
        <v>273.4</v>
      </c>
      <c r="J90" s="97">
        <v>123.2</v>
      </c>
      <c r="K90" s="97">
        <v>150.2</v>
      </c>
      <c r="L90" s="110"/>
    </row>
    <row r="91" ht="22.5" spans="1:12">
      <c r="A91" s="105"/>
      <c r="B91" s="105"/>
      <c r="C91" s="105" t="s">
        <v>184</v>
      </c>
      <c r="D91" s="106" t="s">
        <v>185</v>
      </c>
      <c r="E91" s="105" t="s">
        <v>89</v>
      </c>
      <c r="F91" s="97">
        <v>3.648</v>
      </c>
      <c r="G91" s="82">
        <v>4.5</v>
      </c>
      <c r="H91" s="105" t="s">
        <v>90</v>
      </c>
      <c r="I91" s="97">
        <v>200.6</v>
      </c>
      <c r="J91" s="97">
        <v>99.2</v>
      </c>
      <c r="K91" s="97">
        <v>101.4</v>
      </c>
      <c r="L91" s="110"/>
    </row>
    <row r="92" spans="1:12">
      <c r="A92" s="105"/>
      <c r="B92" s="105"/>
      <c r="C92" s="105" t="s">
        <v>161</v>
      </c>
      <c r="D92" s="106" t="s">
        <v>186</v>
      </c>
      <c r="E92" s="105" t="s">
        <v>89</v>
      </c>
      <c r="F92" s="97">
        <v>0.644</v>
      </c>
      <c r="G92" s="82">
        <v>3.5</v>
      </c>
      <c r="H92" s="105" t="s">
        <v>90</v>
      </c>
      <c r="I92" s="97">
        <v>44.1</v>
      </c>
      <c r="J92" s="97">
        <v>13.6</v>
      </c>
      <c r="K92" s="97">
        <v>30.5</v>
      </c>
      <c r="L92" s="110"/>
    </row>
    <row r="93" spans="1:12">
      <c r="A93" s="105"/>
      <c r="B93" s="105"/>
      <c r="C93" s="105" t="s">
        <v>184</v>
      </c>
      <c r="D93" s="106" t="s">
        <v>187</v>
      </c>
      <c r="E93" s="105" t="s">
        <v>89</v>
      </c>
      <c r="F93" s="97">
        <v>0.601</v>
      </c>
      <c r="G93" s="82">
        <v>4.5</v>
      </c>
      <c r="H93" s="105" t="s">
        <v>90</v>
      </c>
      <c r="I93" s="97">
        <v>46</v>
      </c>
      <c r="J93" s="97">
        <v>16.3</v>
      </c>
      <c r="K93" s="97">
        <v>29.7</v>
      </c>
      <c r="L93" s="110"/>
    </row>
    <row r="94" ht="22.5" spans="1:12">
      <c r="A94" s="105"/>
      <c r="B94" s="105"/>
      <c r="C94" s="105" t="s">
        <v>181</v>
      </c>
      <c r="D94" s="106" t="s">
        <v>188</v>
      </c>
      <c r="E94" s="105" t="s">
        <v>89</v>
      </c>
      <c r="F94" s="97">
        <v>0.847</v>
      </c>
      <c r="G94" s="82">
        <v>4.5</v>
      </c>
      <c r="H94" s="105" t="s">
        <v>90</v>
      </c>
      <c r="I94" s="97">
        <v>56</v>
      </c>
      <c r="J94" s="97">
        <v>17.9</v>
      </c>
      <c r="K94" s="97">
        <v>38.1</v>
      </c>
      <c r="L94" s="110"/>
    </row>
    <row r="95" ht="22.5" spans="1:12">
      <c r="A95" s="105"/>
      <c r="B95" s="105"/>
      <c r="C95" s="105" t="s">
        <v>181</v>
      </c>
      <c r="D95" s="106" t="s">
        <v>189</v>
      </c>
      <c r="E95" s="105" t="s">
        <v>89</v>
      </c>
      <c r="F95" s="97">
        <v>1.547</v>
      </c>
      <c r="G95" s="82">
        <v>3.5</v>
      </c>
      <c r="H95" s="105" t="s">
        <v>90</v>
      </c>
      <c r="I95" s="97">
        <v>81.6</v>
      </c>
      <c r="J95" s="97">
        <v>42.1</v>
      </c>
      <c r="K95" s="97">
        <v>39.5</v>
      </c>
      <c r="L95" s="110"/>
    </row>
    <row r="96" ht="33.75" spans="1:12">
      <c r="A96" s="105"/>
      <c r="B96" s="105"/>
      <c r="C96" s="105" t="s">
        <v>184</v>
      </c>
      <c r="D96" s="106" t="s">
        <v>190</v>
      </c>
      <c r="E96" s="105" t="s">
        <v>89</v>
      </c>
      <c r="F96" s="97">
        <v>0.741</v>
      </c>
      <c r="G96" s="82">
        <v>4.5</v>
      </c>
      <c r="H96" s="105" t="s">
        <v>90</v>
      </c>
      <c r="I96" s="97">
        <v>40.6</v>
      </c>
      <c r="J96" s="97">
        <v>20.2</v>
      </c>
      <c r="K96" s="97">
        <v>20.4</v>
      </c>
      <c r="L96" s="110"/>
    </row>
    <row r="97" spans="1:12">
      <c r="A97" s="105"/>
      <c r="B97" s="105"/>
      <c r="C97" s="105" t="s">
        <v>161</v>
      </c>
      <c r="D97" s="106" t="s">
        <v>191</v>
      </c>
      <c r="E97" s="105" t="s">
        <v>89</v>
      </c>
      <c r="F97" s="97">
        <v>1.954</v>
      </c>
      <c r="G97" s="82">
        <v>3.5</v>
      </c>
      <c r="H97" s="105" t="s">
        <v>90</v>
      </c>
      <c r="I97" s="97">
        <v>108.2</v>
      </c>
      <c r="J97" s="97">
        <v>41.3</v>
      </c>
      <c r="K97" s="97">
        <v>66.9</v>
      </c>
      <c r="L97" s="110"/>
    </row>
    <row r="98" spans="1:12">
      <c r="A98" s="105"/>
      <c r="B98" s="105" t="s">
        <v>192</v>
      </c>
      <c r="C98" s="105"/>
      <c r="D98" s="106"/>
      <c r="E98" s="105"/>
      <c r="F98" s="97">
        <v>2.408</v>
      </c>
      <c r="G98" s="82">
        <v>0</v>
      </c>
      <c r="H98" s="105"/>
      <c r="I98" s="97">
        <v>186.2</v>
      </c>
      <c r="J98" s="97">
        <v>58.2</v>
      </c>
      <c r="K98" s="97">
        <v>128</v>
      </c>
      <c r="L98" s="110"/>
    </row>
    <row r="99" spans="1:12">
      <c r="A99" s="105"/>
      <c r="B99" s="105"/>
      <c r="C99" s="105" t="s">
        <v>193</v>
      </c>
      <c r="D99" s="106" t="s">
        <v>194</v>
      </c>
      <c r="E99" s="105" t="s">
        <v>89</v>
      </c>
      <c r="F99" s="97">
        <v>2.074</v>
      </c>
      <c r="G99" s="82">
        <v>4</v>
      </c>
      <c r="H99" s="105" t="s">
        <v>90</v>
      </c>
      <c r="I99" s="97">
        <v>168.1</v>
      </c>
      <c r="J99" s="97">
        <v>50.1</v>
      </c>
      <c r="K99" s="97">
        <v>118</v>
      </c>
      <c r="L99" s="110"/>
    </row>
    <row r="100" ht="22.5" spans="1:12">
      <c r="A100" s="105"/>
      <c r="B100" s="105"/>
      <c r="C100" s="105" t="s">
        <v>195</v>
      </c>
      <c r="D100" s="106" t="s">
        <v>196</v>
      </c>
      <c r="E100" s="105" t="s">
        <v>89</v>
      </c>
      <c r="F100" s="97">
        <v>0.334</v>
      </c>
      <c r="G100" s="82">
        <v>4</v>
      </c>
      <c r="H100" s="105" t="s">
        <v>90</v>
      </c>
      <c r="I100" s="97">
        <v>18.1</v>
      </c>
      <c r="J100" s="97">
        <v>8.1</v>
      </c>
      <c r="K100" s="97">
        <v>10</v>
      </c>
      <c r="L100" s="110"/>
    </row>
    <row r="101" spans="1:12">
      <c r="A101" s="105"/>
      <c r="B101" s="105" t="s">
        <v>197</v>
      </c>
      <c r="C101" s="105"/>
      <c r="D101" s="106"/>
      <c r="E101" s="105"/>
      <c r="F101" s="97">
        <v>51</v>
      </c>
      <c r="G101" s="82">
        <v>0</v>
      </c>
      <c r="H101" s="105"/>
      <c r="I101" s="97">
        <v>2990</v>
      </c>
      <c r="J101" s="97">
        <v>1387.1</v>
      </c>
      <c r="K101" s="97">
        <v>1602.9</v>
      </c>
      <c r="L101" s="110"/>
    </row>
    <row r="102" ht="22.5" spans="1:12">
      <c r="A102" s="105"/>
      <c r="B102" s="105"/>
      <c r="C102" s="105" t="s">
        <v>198</v>
      </c>
      <c r="D102" s="106" t="s">
        <v>199</v>
      </c>
      <c r="E102" s="105" t="s">
        <v>89</v>
      </c>
      <c r="F102" s="97">
        <v>4.6</v>
      </c>
      <c r="G102" s="82">
        <v>4.5</v>
      </c>
      <c r="H102" s="105" t="s">
        <v>90</v>
      </c>
      <c r="I102" s="97">
        <v>270</v>
      </c>
      <c r="J102" s="97">
        <v>125.1</v>
      </c>
      <c r="K102" s="97">
        <v>144.9</v>
      </c>
      <c r="L102" s="110"/>
    </row>
    <row r="103" ht="22.5" spans="1:12">
      <c r="A103" s="105"/>
      <c r="B103" s="105"/>
      <c r="C103" s="105" t="s">
        <v>200</v>
      </c>
      <c r="D103" s="106" t="s">
        <v>201</v>
      </c>
      <c r="E103" s="105" t="s">
        <v>89</v>
      </c>
      <c r="F103" s="97">
        <v>3.11</v>
      </c>
      <c r="G103" s="82">
        <v>4.5</v>
      </c>
      <c r="H103" s="105" t="s">
        <v>90</v>
      </c>
      <c r="I103" s="97">
        <v>182</v>
      </c>
      <c r="J103" s="97">
        <v>84.6</v>
      </c>
      <c r="K103" s="97">
        <v>97.4</v>
      </c>
      <c r="L103" s="110"/>
    </row>
    <row r="104" ht="22.5" spans="1:12">
      <c r="A104" s="105"/>
      <c r="B104" s="105"/>
      <c r="C104" s="105" t="s">
        <v>202</v>
      </c>
      <c r="D104" s="106" t="s">
        <v>203</v>
      </c>
      <c r="E104" s="105" t="s">
        <v>89</v>
      </c>
      <c r="F104" s="97">
        <v>2.48</v>
      </c>
      <c r="G104" s="82">
        <v>4.5</v>
      </c>
      <c r="H104" s="105" t="s">
        <v>90</v>
      </c>
      <c r="I104" s="97">
        <v>145</v>
      </c>
      <c r="J104" s="97">
        <v>67.5</v>
      </c>
      <c r="K104" s="97">
        <v>77.5</v>
      </c>
      <c r="L104" s="110"/>
    </row>
    <row r="105" ht="22.5" spans="1:12">
      <c r="A105" s="105"/>
      <c r="B105" s="105"/>
      <c r="C105" s="105" t="s">
        <v>204</v>
      </c>
      <c r="D105" s="106" t="s">
        <v>205</v>
      </c>
      <c r="E105" s="105" t="s">
        <v>89</v>
      </c>
      <c r="F105" s="97">
        <v>3.7</v>
      </c>
      <c r="G105" s="82">
        <v>4.5</v>
      </c>
      <c r="H105" s="105" t="s">
        <v>90</v>
      </c>
      <c r="I105" s="97">
        <v>217</v>
      </c>
      <c r="J105" s="97">
        <v>100.6</v>
      </c>
      <c r="K105" s="97">
        <v>116.4</v>
      </c>
      <c r="L105" s="110"/>
    </row>
    <row r="106" ht="22.5" spans="1:12">
      <c r="A106" s="105"/>
      <c r="B106" s="105"/>
      <c r="C106" s="105" t="s">
        <v>206</v>
      </c>
      <c r="D106" s="106" t="s">
        <v>207</v>
      </c>
      <c r="E106" s="105" t="s">
        <v>89</v>
      </c>
      <c r="F106" s="97">
        <v>2.1</v>
      </c>
      <c r="G106" s="82">
        <v>4.5</v>
      </c>
      <c r="H106" s="105" t="s">
        <v>90</v>
      </c>
      <c r="I106" s="97">
        <v>123</v>
      </c>
      <c r="J106" s="97">
        <v>57.1</v>
      </c>
      <c r="K106" s="97">
        <v>65.9</v>
      </c>
      <c r="L106" s="110"/>
    </row>
    <row r="107" ht="22.5" spans="1:12">
      <c r="A107" s="105"/>
      <c r="B107" s="105"/>
      <c r="C107" s="105" t="s">
        <v>206</v>
      </c>
      <c r="D107" s="106" t="s">
        <v>208</v>
      </c>
      <c r="E107" s="105" t="s">
        <v>89</v>
      </c>
      <c r="F107" s="97">
        <v>1.65</v>
      </c>
      <c r="G107" s="82">
        <v>4.5</v>
      </c>
      <c r="H107" s="105" t="s">
        <v>90</v>
      </c>
      <c r="I107" s="97">
        <v>97</v>
      </c>
      <c r="J107" s="97">
        <v>44.9</v>
      </c>
      <c r="K107" s="97">
        <v>52.1</v>
      </c>
      <c r="L107" s="110"/>
    </row>
    <row r="108" ht="33.75" spans="1:12">
      <c r="A108" s="105"/>
      <c r="B108" s="105"/>
      <c r="C108" s="105" t="s">
        <v>209</v>
      </c>
      <c r="D108" s="106" t="s">
        <v>210</v>
      </c>
      <c r="E108" s="105" t="s">
        <v>89</v>
      </c>
      <c r="F108" s="97">
        <v>3</v>
      </c>
      <c r="G108" s="82">
        <v>4.5</v>
      </c>
      <c r="H108" s="105" t="s">
        <v>90</v>
      </c>
      <c r="I108" s="97">
        <v>176</v>
      </c>
      <c r="J108" s="97">
        <v>81.6</v>
      </c>
      <c r="K108" s="97">
        <v>94.4</v>
      </c>
      <c r="L108" s="110"/>
    </row>
    <row r="109" ht="22.5" spans="1:12">
      <c r="A109" s="105"/>
      <c r="B109" s="105"/>
      <c r="C109" s="105" t="s">
        <v>211</v>
      </c>
      <c r="D109" s="106" t="s">
        <v>212</v>
      </c>
      <c r="E109" s="105" t="s">
        <v>89</v>
      </c>
      <c r="F109" s="97">
        <v>5.52</v>
      </c>
      <c r="G109" s="82">
        <v>4.5</v>
      </c>
      <c r="H109" s="105" t="s">
        <v>90</v>
      </c>
      <c r="I109" s="97">
        <v>324</v>
      </c>
      <c r="J109" s="97">
        <v>150.1</v>
      </c>
      <c r="K109" s="97">
        <v>173.9</v>
      </c>
      <c r="L109" s="110"/>
    </row>
    <row r="110" ht="22.5" spans="1:12">
      <c r="A110" s="105"/>
      <c r="B110" s="105"/>
      <c r="C110" s="105" t="s">
        <v>213</v>
      </c>
      <c r="D110" s="106" t="s">
        <v>214</v>
      </c>
      <c r="E110" s="105" t="s">
        <v>89</v>
      </c>
      <c r="F110" s="97">
        <v>4.1</v>
      </c>
      <c r="G110" s="82">
        <v>4.5</v>
      </c>
      <c r="H110" s="105" t="s">
        <v>90</v>
      </c>
      <c r="I110" s="97">
        <v>240</v>
      </c>
      <c r="J110" s="97">
        <v>111.5</v>
      </c>
      <c r="K110" s="97">
        <v>128.5</v>
      </c>
      <c r="L110" s="110"/>
    </row>
    <row r="111" ht="22.5" spans="1:12">
      <c r="A111" s="105"/>
      <c r="B111" s="105"/>
      <c r="C111" s="105" t="s">
        <v>215</v>
      </c>
      <c r="D111" s="106" t="s">
        <v>216</v>
      </c>
      <c r="E111" s="105" t="s">
        <v>89</v>
      </c>
      <c r="F111" s="97">
        <v>4.4</v>
      </c>
      <c r="G111" s="82">
        <v>4.5</v>
      </c>
      <c r="H111" s="105" t="s">
        <v>90</v>
      </c>
      <c r="I111" s="97">
        <v>258</v>
      </c>
      <c r="J111" s="97">
        <v>119.7</v>
      </c>
      <c r="K111" s="97">
        <v>138.3</v>
      </c>
      <c r="L111" s="110"/>
    </row>
    <row r="112" ht="22.5" spans="1:12">
      <c r="A112" s="105"/>
      <c r="B112" s="105"/>
      <c r="C112" s="105" t="s">
        <v>215</v>
      </c>
      <c r="D112" s="106" t="s">
        <v>217</v>
      </c>
      <c r="E112" s="105" t="s">
        <v>89</v>
      </c>
      <c r="F112" s="97">
        <v>3.6</v>
      </c>
      <c r="G112" s="82">
        <v>4.5</v>
      </c>
      <c r="H112" s="105" t="s">
        <v>90</v>
      </c>
      <c r="I112" s="97">
        <v>211</v>
      </c>
      <c r="J112" s="97">
        <v>97.9</v>
      </c>
      <c r="K112" s="97">
        <v>113.1</v>
      </c>
      <c r="L112" s="110"/>
    </row>
    <row r="113" spans="1:12">
      <c r="A113" s="105"/>
      <c r="B113" s="105"/>
      <c r="C113" s="105" t="s">
        <v>218</v>
      </c>
      <c r="D113" s="106" t="s">
        <v>219</v>
      </c>
      <c r="E113" s="105" t="s">
        <v>89</v>
      </c>
      <c r="F113" s="97">
        <v>4</v>
      </c>
      <c r="G113" s="82">
        <v>4.5</v>
      </c>
      <c r="H113" s="105" t="s">
        <v>90</v>
      </c>
      <c r="I113" s="97">
        <v>235</v>
      </c>
      <c r="J113" s="97">
        <v>108.8</v>
      </c>
      <c r="K113" s="97">
        <v>126.2</v>
      </c>
      <c r="L113" s="110"/>
    </row>
    <row r="114" ht="22.5" spans="1:12">
      <c r="A114" s="105"/>
      <c r="B114" s="105"/>
      <c r="C114" s="105" t="s">
        <v>206</v>
      </c>
      <c r="D114" s="106" t="s">
        <v>220</v>
      </c>
      <c r="E114" s="105" t="s">
        <v>89</v>
      </c>
      <c r="F114" s="97">
        <v>7.2</v>
      </c>
      <c r="G114" s="82">
        <v>4.5</v>
      </c>
      <c r="H114" s="105" t="s">
        <v>90</v>
      </c>
      <c r="I114" s="97">
        <v>422</v>
      </c>
      <c r="J114" s="97">
        <v>195.8</v>
      </c>
      <c r="K114" s="97">
        <v>226.2</v>
      </c>
      <c r="L114" s="110"/>
    </row>
    <row r="115" ht="22.5" spans="1:12">
      <c r="A115" s="105"/>
      <c r="B115" s="105"/>
      <c r="C115" s="105" t="s">
        <v>221</v>
      </c>
      <c r="D115" s="106" t="s">
        <v>222</v>
      </c>
      <c r="E115" s="105" t="s">
        <v>89</v>
      </c>
      <c r="F115" s="97">
        <v>1.54</v>
      </c>
      <c r="G115" s="82">
        <v>4.5</v>
      </c>
      <c r="H115" s="105" t="s">
        <v>90</v>
      </c>
      <c r="I115" s="97">
        <v>90</v>
      </c>
      <c r="J115" s="97">
        <v>41.9</v>
      </c>
      <c r="K115" s="97">
        <v>48.1</v>
      </c>
      <c r="L115" s="110"/>
    </row>
    <row r="116" spans="1:12">
      <c r="A116" s="95" t="s">
        <v>223</v>
      </c>
      <c r="B116" s="95"/>
      <c r="C116" s="95"/>
      <c r="D116" s="102"/>
      <c r="E116" s="95"/>
      <c r="F116" s="103">
        <f t="shared" ref="F116:K116" si="3">F117+F151+F202</f>
        <v>196.587</v>
      </c>
      <c r="G116" s="104"/>
      <c r="H116" s="104"/>
      <c r="I116" s="103">
        <f t="shared" si="3"/>
        <v>12116.25</v>
      </c>
      <c r="J116" s="103">
        <f t="shared" si="3"/>
        <v>5810.3</v>
      </c>
      <c r="K116" s="103">
        <f t="shared" si="3"/>
        <v>6305.95</v>
      </c>
      <c r="L116" s="109"/>
    </row>
    <row r="117" spans="1:12">
      <c r="A117" s="105"/>
      <c r="B117" s="105" t="s">
        <v>224</v>
      </c>
      <c r="C117" s="105"/>
      <c r="D117" s="106"/>
      <c r="E117" s="105"/>
      <c r="F117" s="97">
        <v>55.612</v>
      </c>
      <c r="G117" s="82"/>
      <c r="H117" s="105"/>
      <c r="I117" s="97">
        <v>3614.85</v>
      </c>
      <c r="J117" s="97">
        <v>1512.7</v>
      </c>
      <c r="K117" s="97">
        <v>2102.15</v>
      </c>
      <c r="L117" s="110"/>
    </row>
    <row r="118" ht="22.5" spans="1:12">
      <c r="A118" s="105"/>
      <c r="B118" s="105"/>
      <c r="C118" s="105" t="s">
        <v>225</v>
      </c>
      <c r="D118" s="106" t="s">
        <v>226</v>
      </c>
      <c r="E118" s="105" t="s">
        <v>89</v>
      </c>
      <c r="F118" s="97">
        <v>1.322</v>
      </c>
      <c r="G118" s="82">
        <v>4.5</v>
      </c>
      <c r="H118" s="105" t="s">
        <v>90</v>
      </c>
      <c r="I118" s="97">
        <v>85.9</v>
      </c>
      <c r="J118" s="97">
        <v>36</v>
      </c>
      <c r="K118" s="97">
        <v>49.9</v>
      </c>
      <c r="L118" s="110"/>
    </row>
    <row r="119" ht="22.5" spans="1:12">
      <c r="A119" s="105"/>
      <c r="B119" s="105"/>
      <c r="C119" s="105" t="s">
        <v>227</v>
      </c>
      <c r="D119" s="106" t="s">
        <v>228</v>
      </c>
      <c r="E119" s="105" t="s">
        <v>89</v>
      </c>
      <c r="F119" s="97">
        <v>0.69</v>
      </c>
      <c r="G119" s="82">
        <v>4.5</v>
      </c>
      <c r="H119" s="105" t="s">
        <v>90</v>
      </c>
      <c r="I119" s="97">
        <v>44.9</v>
      </c>
      <c r="J119" s="97">
        <v>18.8</v>
      </c>
      <c r="K119" s="97">
        <v>26.1</v>
      </c>
      <c r="L119" s="110"/>
    </row>
    <row r="120" ht="22.5" spans="1:12">
      <c r="A120" s="105"/>
      <c r="B120" s="105"/>
      <c r="C120" s="105" t="s">
        <v>229</v>
      </c>
      <c r="D120" s="106" t="s">
        <v>230</v>
      </c>
      <c r="E120" s="105" t="s">
        <v>89</v>
      </c>
      <c r="F120" s="97">
        <v>1.843</v>
      </c>
      <c r="G120" s="82">
        <v>4.5</v>
      </c>
      <c r="H120" s="105" t="s">
        <v>90</v>
      </c>
      <c r="I120" s="97">
        <v>119.8</v>
      </c>
      <c r="J120" s="97">
        <v>50.1</v>
      </c>
      <c r="K120" s="97">
        <v>69.7</v>
      </c>
      <c r="L120" s="110"/>
    </row>
    <row r="121" spans="1:12">
      <c r="A121" s="105"/>
      <c r="B121" s="105"/>
      <c r="C121" s="105" t="s">
        <v>231</v>
      </c>
      <c r="D121" s="106" t="s">
        <v>232</v>
      </c>
      <c r="E121" s="105" t="s">
        <v>89</v>
      </c>
      <c r="F121" s="97">
        <v>1.5</v>
      </c>
      <c r="G121" s="82">
        <v>4.5</v>
      </c>
      <c r="H121" s="105" t="s">
        <v>90</v>
      </c>
      <c r="I121" s="97">
        <v>97.5</v>
      </c>
      <c r="J121" s="97">
        <v>40.8</v>
      </c>
      <c r="K121" s="97">
        <v>56.7</v>
      </c>
      <c r="L121" s="110"/>
    </row>
    <row r="122" spans="1:12">
      <c r="A122" s="105"/>
      <c r="B122" s="105"/>
      <c r="C122" s="105" t="s">
        <v>233</v>
      </c>
      <c r="D122" s="106" t="s">
        <v>234</v>
      </c>
      <c r="E122" s="105" t="s">
        <v>89</v>
      </c>
      <c r="F122" s="97">
        <v>3.13</v>
      </c>
      <c r="G122" s="82">
        <v>4.5</v>
      </c>
      <c r="H122" s="105" t="s">
        <v>90</v>
      </c>
      <c r="I122" s="97">
        <v>203.5</v>
      </c>
      <c r="J122" s="97">
        <v>85.1</v>
      </c>
      <c r="K122" s="97">
        <v>118.4</v>
      </c>
      <c r="L122" s="110"/>
    </row>
    <row r="123" ht="22.5" spans="1:12">
      <c r="A123" s="105"/>
      <c r="B123" s="105"/>
      <c r="C123" s="105" t="s">
        <v>235</v>
      </c>
      <c r="D123" s="106" t="s">
        <v>236</v>
      </c>
      <c r="E123" s="105" t="s">
        <v>89</v>
      </c>
      <c r="F123" s="97">
        <v>2.686</v>
      </c>
      <c r="G123" s="82">
        <v>4.5</v>
      </c>
      <c r="H123" s="105" t="s">
        <v>90</v>
      </c>
      <c r="I123" s="97">
        <v>174.6</v>
      </c>
      <c r="J123" s="97">
        <v>73.1</v>
      </c>
      <c r="K123" s="97">
        <v>101.5</v>
      </c>
      <c r="L123" s="110"/>
    </row>
    <row r="124" ht="22.5" spans="1:12">
      <c r="A124" s="105"/>
      <c r="B124" s="105"/>
      <c r="C124" s="105" t="s">
        <v>237</v>
      </c>
      <c r="D124" s="106" t="s">
        <v>238</v>
      </c>
      <c r="E124" s="105" t="s">
        <v>89</v>
      </c>
      <c r="F124" s="97">
        <v>2.2</v>
      </c>
      <c r="G124" s="82">
        <v>4.5</v>
      </c>
      <c r="H124" s="105" t="s">
        <v>90</v>
      </c>
      <c r="I124" s="97">
        <v>143</v>
      </c>
      <c r="J124" s="97">
        <v>59.8</v>
      </c>
      <c r="K124" s="97">
        <v>83.2</v>
      </c>
      <c r="L124" s="110"/>
    </row>
    <row r="125" ht="22.5" spans="1:12">
      <c r="A125" s="105"/>
      <c r="B125" s="105"/>
      <c r="C125" s="105" t="s">
        <v>233</v>
      </c>
      <c r="D125" s="106" t="s">
        <v>239</v>
      </c>
      <c r="E125" s="105" t="s">
        <v>89</v>
      </c>
      <c r="F125" s="97">
        <v>0.851</v>
      </c>
      <c r="G125" s="82">
        <v>4.5</v>
      </c>
      <c r="H125" s="105" t="s">
        <v>90</v>
      </c>
      <c r="I125" s="97">
        <v>55.3</v>
      </c>
      <c r="J125" s="97">
        <v>23.1</v>
      </c>
      <c r="K125" s="97">
        <v>32.2</v>
      </c>
      <c r="L125" s="110"/>
    </row>
    <row r="126" ht="22.5" spans="1:12">
      <c r="A126" s="105"/>
      <c r="B126" s="105"/>
      <c r="C126" s="105" t="s">
        <v>225</v>
      </c>
      <c r="D126" s="106" t="s">
        <v>240</v>
      </c>
      <c r="E126" s="105" t="s">
        <v>89</v>
      </c>
      <c r="F126" s="97">
        <v>1.8</v>
      </c>
      <c r="G126" s="82">
        <v>4.5</v>
      </c>
      <c r="H126" s="105" t="s">
        <v>90</v>
      </c>
      <c r="I126" s="97">
        <v>117</v>
      </c>
      <c r="J126" s="97">
        <v>49</v>
      </c>
      <c r="K126" s="97">
        <v>68</v>
      </c>
      <c r="L126" s="110"/>
    </row>
    <row r="127" ht="22.5" spans="1:12">
      <c r="A127" s="105"/>
      <c r="B127" s="105"/>
      <c r="C127" s="105" t="s">
        <v>227</v>
      </c>
      <c r="D127" s="106" t="s">
        <v>241</v>
      </c>
      <c r="E127" s="105" t="s">
        <v>89</v>
      </c>
      <c r="F127" s="97">
        <v>0.517</v>
      </c>
      <c r="G127" s="82">
        <v>4.5</v>
      </c>
      <c r="H127" s="105" t="s">
        <v>90</v>
      </c>
      <c r="I127" s="97">
        <v>33.6</v>
      </c>
      <c r="J127" s="97">
        <v>14.1</v>
      </c>
      <c r="K127" s="97">
        <v>19.5</v>
      </c>
      <c r="L127" s="110"/>
    </row>
    <row r="128" ht="22.5" spans="1:12">
      <c r="A128" s="105"/>
      <c r="B128" s="105"/>
      <c r="C128" s="105" t="s">
        <v>242</v>
      </c>
      <c r="D128" s="106" t="s">
        <v>243</v>
      </c>
      <c r="E128" s="105" t="s">
        <v>89</v>
      </c>
      <c r="F128" s="97">
        <v>4.438</v>
      </c>
      <c r="G128" s="82">
        <v>4.5</v>
      </c>
      <c r="H128" s="105" t="s">
        <v>90</v>
      </c>
      <c r="I128" s="97">
        <v>288.5</v>
      </c>
      <c r="J128" s="97">
        <v>120.7</v>
      </c>
      <c r="K128" s="97">
        <v>167.8</v>
      </c>
      <c r="L128" s="110"/>
    </row>
    <row r="129" ht="22.5" spans="1:12">
      <c r="A129" s="105"/>
      <c r="B129" s="105"/>
      <c r="C129" s="105" t="s">
        <v>244</v>
      </c>
      <c r="D129" s="106" t="s">
        <v>245</v>
      </c>
      <c r="E129" s="105" t="s">
        <v>89</v>
      </c>
      <c r="F129" s="97">
        <v>0.763</v>
      </c>
      <c r="G129" s="82">
        <v>4.5</v>
      </c>
      <c r="H129" s="105" t="s">
        <v>90</v>
      </c>
      <c r="I129" s="97">
        <v>49.6</v>
      </c>
      <c r="J129" s="97">
        <v>20.8</v>
      </c>
      <c r="K129" s="97">
        <v>28.8</v>
      </c>
      <c r="L129" s="110"/>
    </row>
    <row r="130" ht="22.5" spans="1:12">
      <c r="A130" s="105"/>
      <c r="B130" s="105"/>
      <c r="C130" s="105" t="s">
        <v>246</v>
      </c>
      <c r="D130" s="106" t="s">
        <v>247</v>
      </c>
      <c r="E130" s="105" t="s">
        <v>89</v>
      </c>
      <c r="F130" s="97">
        <v>0.737</v>
      </c>
      <c r="G130" s="82">
        <v>4.5</v>
      </c>
      <c r="H130" s="105" t="s">
        <v>90</v>
      </c>
      <c r="I130" s="97">
        <v>47.9</v>
      </c>
      <c r="J130" s="97">
        <v>20</v>
      </c>
      <c r="K130" s="97">
        <v>27.9</v>
      </c>
      <c r="L130" s="110"/>
    </row>
    <row r="131" spans="1:12">
      <c r="A131" s="105"/>
      <c r="B131" s="105"/>
      <c r="C131" s="105" t="s">
        <v>246</v>
      </c>
      <c r="D131" s="106" t="s">
        <v>248</v>
      </c>
      <c r="E131" s="105" t="s">
        <v>89</v>
      </c>
      <c r="F131" s="97">
        <v>2.207</v>
      </c>
      <c r="G131" s="82">
        <v>4.5</v>
      </c>
      <c r="H131" s="105" t="s">
        <v>90</v>
      </c>
      <c r="I131" s="97">
        <v>143.5</v>
      </c>
      <c r="J131" s="97">
        <v>60</v>
      </c>
      <c r="K131" s="97">
        <v>83.5</v>
      </c>
      <c r="L131" s="110"/>
    </row>
    <row r="132" ht="22.5" spans="1:12">
      <c r="A132" s="105"/>
      <c r="B132" s="105"/>
      <c r="C132" s="105" t="s">
        <v>249</v>
      </c>
      <c r="D132" s="106" t="s">
        <v>250</v>
      </c>
      <c r="E132" s="105" t="s">
        <v>89</v>
      </c>
      <c r="F132" s="97">
        <v>1.661</v>
      </c>
      <c r="G132" s="82">
        <v>4.5</v>
      </c>
      <c r="H132" s="105" t="s">
        <v>90</v>
      </c>
      <c r="I132" s="97">
        <v>108</v>
      </c>
      <c r="J132" s="97">
        <v>45.2</v>
      </c>
      <c r="K132" s="97">
        <v>62.8</v>
      </c>
      <c r="L132" s="110"/>
    </row>
    <row r="133" ht="22.5" spans="1:12">
      <c r="A133" s="105"/>
      <c r="B133" s="105"/>
      <c r="C133" s="105" t="s">
        <v>249</v>
      </c>
      <c r="D133" s="106" t="s">
        <v>251</v>
      </c>
      <c r="E133" s="105" t="s">
        <v>89</v>
      </c>
      <c r="F133" s="97">
        <v>1.014</v>
      </c>
      <c r="G133" s="82">
        <v>4.5</v>
      </c>
      <c r="H133" s="105" t="s">
        <v>90</v>
      </c>
      <c r="I133" s="97">
        <v>65.9</v>
      </c>
      <c r="J133" s="97">
        <v>27.6</v>
      </c>
      <c r="K133" s="97">
        <v>38.3</v>
      </c>
      <c r="L133" s="110"/>
    </row>
    <row r="134" ht="22.5" spans="1:12">
      <c r="A134" s="105"/>
      <c r="B134" s="105"/>
      <c r="C134" s="105" t="s">
        <v>252</v>
      </c>
      <c r="D134" s="106" t="s">
        <v>253</v>
      </c>
      <c r="E134" s="105" t="s">
        <v>89</v>
      </c>
      <c r="F134" s="97">
        <v>0.912</v>
      </c>
      <c r="G134" s="82">
        <v>4.5</v>
      </c>
      <c r="H134" s="105" t="s">
        <v>90</v>
      </c>
      <c r="I134" s="97">
        <v>59.3</v>
      </c>
      <c r="J134" s="97">
        <v>24.8</v>
      </c>
      <c r="K134" s="97">
        <v>34.5</v>
      </c>
      <c r="L134" s="110"/>
    </row>
    <row r="135" spans="1:12">
      <c r="A135" s="105"/>
      <c r="B135" s="105"/>
      <c r="C135" s="105" t="s">
        <v>229</v>
      </c>
      <c r="D135" s="106" t="s">
        <v>254</v>
      </c>
      <c r="E135" s="105" t="s">
        <v>89</v>
      </c>
      <c r="F135" s="97">
        <v>2.5</v>
      </c>
      <c r="G135" s="82">
        <v>4.5</v>
      </c>
      <c r="H135" s="105" t="s">
        <v>90</v>
      </c>
      <c r="I135" s="97">
        <v>162.5</v>
      </c>
      <c r="J135" s="97">
        <v>68</v>
      </c>
      <c r="K135" s="97">
        <v>94.5</v>
      </c>
      <c r="L135" s="110"/>
    </row>
    <row r="136" ht="22.5" spans="1:12">
      <c r="A136" s="105"/>
      <c r="B136" s="105"/>
      <c r="C136" s="105" t="s">
        <v>233</v>
      </c>
      <c r="D136" s="106" t="s">
        <v>255</v>
      </c>
      <c r="E136" s="105" t="s">
        <v>89</v>
      </c>
      <c r="F136" s="97">
        <v>1.28</v>
      </c>
      <c r="G136" s="82">
        <v>4.5</v>
      </c>
      <c r="H136" s="105" t="s">
        <v>90</v>
      </c>
      <c r="I136" s="97">
        <v>83.2</v>
      </c>
      <c r="J136" s="97">
        <v>34.8</v>
      </c>
      <c r="K136" s="97">
        <v>48.4</v>
      </c>
      <c r="L136" s="110"/>
    </row>
    <row r="137" ht="22.5" spans="1:12">
      <c r="A137" s="105"/>
      <c r="B137" s="105"/>
      <c r="C137" s="105" t="s">
        <v>235</v>
      </c>
      <c r="D137" s="106" t="s">
        <v>256</v>
      </c>
      <c r="E137" s="105" t="s">
        <v>89</v>
      </c>
      <c r="F137" s="97">
        <v>1.6</v>
      </c>
      <c r="G137" s="82">
        <v>4.5</v>
      </c>
      <c r="H137" s="105" t="s">
        <v>90</v>
      </c>
      <c r="I137" s="97">
        <v>104</v>
      </c>
      <c r="J137" s="97">
        <v>43.5</v>
      </c>
      <c r="K137" s="97">
        <v>60.5</v>
      </c>
      <c r="L137" s="110"/>
    </row>
    <row r="138" spans="1:12">
      <c r="A138" s="105"/>
      <c r="B138" s="105"/>
      <c r="C138" s="105" t="s">
        <v>227</v>
      </c>
      <c r="D138" s="106" t="s">
        <v>257</v>
      </c>
      <c r="E138" s="105" t="s">
        <v>89</v>
      </c>
      <c r="F138" s="97">
        <v>2.117</v>
      </c>
      <c r="G138" s="82">
        <v>4.5</v>
      </c>
      <c r="H138" s="105" t="s">
        <v>90</v>
      </c>
      <c r="I138" s="97">
        <v>137.6</v>
      </c>
      <c r="J138" s="97">
        <v>57.6</v>
      </c>
      <c r="K138" s="97">
        <v>80</v>
      </c>
      <c r="L138" s="110"/>
    </row>
    <row r="139" ht="22.5" spans="1:12">
      <c r="A139" s="105"/>
      <c r="B139" s="105"/>
      <c r="C139" s="105" t="s">
        <v>231</v>
      </c>
      <c r="D139" s="106" t="s">
        <v>258</v>
      </c>
      <c r="E139" s="105" t="s">
        <v>89</v>
      </c>
      <c r="F139" s="97">
        <v>1</v>
      </c>
      <c r="G139" s="82">
        <v>4.5</v>
      </c>
      <c r="H139" s="105" t="s">
        <v>90</v>
      </c>
      <c r="I139" s="97">
        <v>65</v>
      </c>
      <c r="J139" s="97">
        <v>27.2</v>
      </c>
      <c r="K139" s="97">
        <v>37.8</v>
      </c>
      <c r="L139" s="110"/>
    </row>
    <row r="140" ht="22.5" spans="1:12">
      <c r="A140" s="105"/>
      <c r="B140" s="105"/>
      <c r="C140" s="105" t="s">
        <v>231</v>
      </c>
      <c r="D140" s="106" t="s">
        <v>259</v>
      </c>
      <c r="E140" s="105" t="s">
        <v>89</v>
      </c>
      <c r="F140" s="97">
        <v>0.9</v>
      </c>
      <c r="G140" s="82">
        <v>4.5</v>
      </c>
      <c r="H140" s="105" t="s">
        <v>90</v>
      </c>
      <c r="I140" s="97">
        <v>58.5</v>
      </c>
      <c r="J140" s="97">
        <v>24.5</v>
      </c>
      <c r="K140" s="97">
        <v>34</v>
      </c>
      <c r="L140" s="110"/>
    </row>
    <row r="141" ht="22.5" spans="1:12">
      <c r="A141" s="105"/>
      <c r="B141" s="105"/>
      <c r="C141" s="105" t="s">
        <v>225</v>
      </c>
      <c r="D141" s="106" t="s">
        <v>260</v>
      </c>
      <c r="E141" s="105" t="s">
        <v>89</v>
      </c>
      <c r="F141" s="97">
        <v>0.282</v>
      </c>
      <c r="G141" s="82">
        <v>4.5</v>
      </c>
      <c r="H141" s="105" t="s">
        <v>90</v>
      </c>
      <c r="I141" s="97">
        <v>18.3</v>
      </c>
      <c r="J141" s="97">
        <v>7.7</v>
      </c>
      <c r="K141" s="97">
        <v>10.6</v>
      </c>
      <c r="L141" s="110"/>
    </row>
    <row r="142" spans="1:12">
      <c r="A142" s="105"/>
      <c r="B142" s="105"/>
      <c r="C142" s="105" t="s">
        <v>244</v>
      </c>
      <c r="D142" s="106" t="s">
        <v>261</v>
      </c>
      <c r="E142" s="105" t="s">
        <v>89</v>
      </c>
      <c r="F142" s="97">
        <v>1.999</v>
      </c>
      <c r="G142" s="82">
        <v>4.5</v>
      </c>
      <c r="H142" s="105" t="s">
        <v>90</v>
      </c>
      <c r="I142" s="97">
        <v>129.9</v>
      </c>
      <c r="J142" s="97">
        <v>54.4</v>
      </c>
      <c r="K142" s="97">
        <v>75.5</v>
      </c>
      <c r="L142" s="110"/>
    </row>
    <row r="143" spans="1:12">
      <c r="A143" s="105"/>
      <c r="B143" s="105"/>
      <c r="C143" s="105" t="s">
        <v>235</v>
      </c>
      <c r="D143" s="106" t="s">
        <v>262</v>
      </c>
      <c r="E143" s="105" t="s">
        <v>89</v>
      </c>
      <c r="F143" s="97">
        <v>1.753</v>
      </c>
      <c r="G143" s="82">
        <v>4.5</v>
      </c>
      <c r="H143" s="105" t="s">
        <v>90</v>
      </c>
      <c r="I143" s="97">
        <v>113.9</v>
      </c>
      <c r="J143" s="97">
        <v>47.7</v>
      </c>
      <c r="K143" s="97">
        <v>66.2</v>
      </c>
      <c r="L143" s="110"/>
    </row>
    <row r="144" ht="22.5" spans="1:12">
      <c r="A144" s="105"/>
      <c r="B144" s="105"/>
      <c r="C144" s="105" t="s">
        <v>224</v>
      </c>
      <c r="D144" s="106" t="s">
        <v>263</v>
      </c>
      <c r="E144" s="105" t="s">
        <v>89</v>
      </c>
      <c r="F144" s="97">
        <v>2.34</v>
      </c>
      <c r="G144" s="82">
        <v>4.5</v>
      </c>
      <c r="H144" s="105" t="s">
        <v>90</v>
      </c>
      <c r="I144" s="97">
        <v>152.1</v>
      </c>
      <c r="J144" s="97">
        <v>63.6</v>
      </c>
      <c r="K144" s="97">
        <v>88.5</v>
      </c>
      <c r="L144" s="110"/>
    </row>
    <row r="145" ht="22.5" spans="1:12">
      <c r="A145" s="105"/>
      <c r="B145" s="105"/>
      <c r="C145" s="105" t="s">
        <v>224</v>
      </c>
      <c r="D145" s="106" t="s">
        <v>264</v>
      </c>
      <c r="E145" s="105" t="s">
        <v>89</v>
      </c>
      <c r="F145" s="97">
        <v>4.9</v>
      </c>
      <c r="G145" s="82">
        <v>4.5</v>
      </c>
      <c r="H145" s="105" t="s">
        <v>90</v>
      </c>
      <c r="I145" s="97">
        <v>318.5</v>
      </c>
      <c r="J145" s="97">
        <v>133.3</v>
      </c>
      <c r="K145" s="97">
        <v>185.2</v>
      </c>
      <c r="L145" s="110"/>
    </row>
    <row r="146" ht="22.5" spans="1:12">
      <c r="A146" s="105"/>
      <c r="B146" s="105"/>
      <c r="C146" s="105" t="s">
        <v>224</v>
      </c>
      <c r="D146" s="106" t="s">
        <v>265</v>
      </c>
      <c r="E146" s="105" t="s">
        <v>89</v>
      </c>
      <c r="F146" s="97">
        <v>1.3</v>
      </c>
      <c r="G146" s="82">
        <v>4.5</v>
      </c>
      <c r="H146" s="105" t="s">
        <v>90</v>
      </c>
      <c r="I146" s="97">
        <v>84.5</v>
      </c>
      <c r="J146" s="97">
        <v>35.4</v>
      </c>
      <c r="K146" s="97">
        <v>49.1</v>
      </c>
      <c r="L146" s="110"/>
    </row>
    <row r="147" ht="22.5" spans="1:12">
      <c r="A147" s="105"/>
      <c r="B147" s="105"/>
      <c r="C147" s="105" t="s">
        <v>224</v>
      </c>
      <c r="D147" s="106" t="s">
        <v>266</v>
      </c>
      <c r="E147" s="105" t="s">
        <v>89</v>
      </c>
      <c r="F147" s="97">
        <v>1.09</v>
      </c>
      <c r="G147" s="82">
        <v>4.5</v>
      </c>
      <c r="H147" s="105" t="s">
        <v>90</v>
      </c>
      <c r="I147" s="97">
        <v>70.85</v>
      </c>
      <c r="J147" s="97">
        <v>29.6</v>
      </c>
      <c r="K147" s="97">
        <v>41.25</v>
      </c>
      <c r="L147" s="110"/>
    </row>
    <row r="148" ht="22.5" spans="1:12">
      <c r="A148" s="105"/>
      <c r="B148" s="105"/>
      <c r="C148" s="105" t="s">
        <v>224</v>
      </c>
      <c r="D148" s="106" t="s">
        <v>267</v>
      </c>
      <c r="E148" s="105" t="s">
        <v>89</v>
      </c>
      <c r="F148" s="97">
        <v>1.19</v>
      </c>
      <c r="G148" s="82">
        <v>4.5</v>
      </c>
      <c r="H148" s="105" t="s">
        <v>90</v>
      </c>
      <c r="I148" s="97">
        <v>77.35</v>
      </c>
      <c r="J148" s="97">
        <v>32.4</v>
      </c>
      <c r="K148" s="97">
        <v>44.95</v>
      </c>
      <c r="L148" s="110"/>
    </row>
    <row r="149" ht="22.5" spans="1:12">
      <c r="A149" s="105"/>
      <c r="B149" s="105"/>
      <c r="C149" s="105" t="s">
        <v>224</v>
      </c>
      <c r="D149" s="106" t="s">
        <v>268</v>
      </c>
      <c r="E149" s="105" t="s">
        <v>89</v>
      </c>
      <c r="F149" s="97">
        <v>1.09</v>
      </c>
      <c r="G149" s="82">
        <v>4.5</v>
      </c>
      <c r="H149" s="105" t="s">
        <v>90</v>
      </c>
      <c r="I149" s="97">
        <v>70.85</v>
      </c>
      <c r="J149" s="97">
        <v>29.6</v>
      </c>
      <c r="K149" s="97">
        <v>41.25</v>
      </c>
      <c r="L149" s="110"/>
    </row>
    <row r="150" spans="1:12">
      <c r="A150" s="105"/>
      <c r="B150" s="105"/>
      <c r="C150" s="105" t="s">
        <v>224</v>
      </c>
      <c r="D150" s="106" t="s">
        <v>269</v>
      </c>
      <c r="E150" s="105" t="s">
        <v>89</v>
      </c>
      <c r="F150" s="97">
        <v>2</v>
      </c>
      <c r="G150" s="82">
        <v>4.5</v>
      </c>
      <c r="H150" s="105" t="s">
        <v>90</v>
      </c>
      <c r="I150" s="97">
        <v>130</v>
      </c>
      <c r="J150" s="97">
        <v>54.4</v>
      </c>
      <c r="K150" s="97">
        <v>75.6</v>
      </c>
      <c r="L150" s="110"/>
    </row>
    <row r="151" ht="22.5" spans="1:12">
      <c r="A151" s="105"/>
      <c r="B151" s="105" t="s">
        <v>270</v>
      </c>
      <c r="C151" s="105"/>
      <c r="D151" s="106"/>
      <c r="E151" s="105"/>
      <c r="F151" s="97">
        <v>72.95</v>
      </c>
      <c r="G151" s="82"/>
      <c r="H151" s="105"/>
      <c r="I151" s="97">
        <v>5201.8</v>
      </c>
      <c r="J151" s="97">
        <v>1984.6</v>
      </c>
      <c r="K151" s="97">
        <v>3217.2</v>
      </c>
      <c r="L151" s="110"/>
    </row>
    <row r="152" ht="22.5" spans="1:12">
      <c r="A152" s="105"/>
      <c r="B152" s="105"/>
      <c r="C152" s="105" t="s">
        <v>270</v>
      </c>
      <c r="D152" s="106" t="s">
        <v>271</v>
      </c>
      <c r="E152" s="105" t="s">
        <v>89</v>
      </c>
      <c r="F152" s="97">
        <v>1.745</v>
      </c>
      <c r="G152" s="82">
        <v>4.5</v>
      </c>
      <c r="H152" s="105" t="s">
        <v>90</v>
      </c>
      <c r="I152" s="97">
        <v>135.7</v>
      </c>
      <c r="J152" s="97">
        <v>47.5</v>
      </c>
      <c r="K152" s="97">
        <v>88.2</v>
      </c>
      <c r="L152" s="110"/>
    </row>
    <row r="153" ht="22.5" spans="1:12">
      <c r="A153" s="105"/>
      <c r="B153" s="105"/>
      <c r="C153" s="105" t="s">
        <v>270</v>
      </c>
      <c r="D153" s="106" t="s">
        <v>272</v>
      </c>
      <c r="E153" s="105" t="s">
        <v>89</v>
      </c>
      <c r="F153" s="97">
        <v>1.194</v>
      </c>
      <c r="G153" s="82">
        <v>4.5</v>
      </c>
      <c r="H153" s="105" t="s">
        <v>90</v>
      </c>
      <c r="I153" s="97">
        <v>89.7</v>
      </c>
      <c r="J153" s="97">
        <v>32.5</v>
      </c>
      <c r="K153" s="97">
        <v>57.2</v>
      </c>
      <c r="L153" s="110"/>
    </row>
    <row r="154" ht="22.5" spans="1:12">
      <c r="A154" s="105"/>
      <c r="B154" s="105"/>
      <c r="C154" s="105" t="s">
        <v>270</v>
      </c>
      <c r="D154" s="106" t="s">
        <v>273</v>
      </c>
      <c r="E154" s="105" t="s">
        <v>89</v>
      </c>
      <c r="F154" s="97">
        <v>7.517</v>
      </c>
      <c r="G154" s="82">
        <v>4.5</v>
      </c>
      <c r="H154" s="105" t="s">
        <v>90</v>
      </c>
      <c r="I154" s="97">
        <v>571.7</v>
      </c>
      <c r="J154" s="97">
        <v>204.5</v>
      </c>
      <c r="K154" s="97">
        <v>367.2</v>
      </c>
      <c r="L154" s="110"/>
    </row>
    <row r="155" ht="22.5" spans="1:12">
      <c r="A155" s="105"/>
      <c r="B155" s="105"/>
      <c r="C155" s="105" t="s">
        <v>270</v>
      </c>
      <c r="D155" s="106" t="s">
        <v>274</v>
      </c>
      <c r="E155" s="105" t="s">
        <v>89</v>
      </c>
      <c r="F155" s="97">
        <v>0.857</v>
      </c>
      <c r="G155" s="82">
        <v>4.5</v>
      </c>
      <c r="H155" s="105" t="s">
        <v>90</v>
      </c>
      <c r="I155" s="97">
        <v>69.7</v>
      </c>
      <c r="J155" s="97">
        <v>23.3</v>
      </c>
      <c r="K155" s="97">
        <v>46.4</v>
      </c>
      <c r="L155" s="110"/>
    </row>
    <row r="156" ht="22.5" spans="1:12">
      <c r="A156" s="105"/>
      <c r="B156" s="105"/>
      <c r="C156" s="105" t="s">
        <v>270</v>
      </c>
      <c r="D156" s="106" t="s">
        <v>275</v>
      </c>
      <c r="E156" s="105" t="s">
        <v>89</v>
      </c>
      <c r="F156" s="97">
        <v>3.041</v>
      </c>
      <c r="G156" s="82">
        <v>4.5</v>
      </c>
      <c r="H156" s="105" t="s">
        <v>90</v>
      </c>
      <c r="I156" s="97">
        <v>235.5</v>
      </c>
      <c r="J156" s="97">
        <v>82.7</v>
      </c>
      <c r="K156" s="97">
        <v>152.8</v>
      </c>
      <c r="L156" s="110"/>
    </row>
    <row r="157" ht="22.5" spans="1:12">
      <c r="A157" s="105"/>
      <c r="B157" s="105"/>
      <c r="C157" s="105" t="s">
        <v>270</v>
      </c>
      <c r="D157" s="106" t="s">
        <v>276</v>
      </c>
      <c r="E157" s="105" t="s">
        <v>89</v>
      </c>
      <c r="F157" s="97">
        <v>2.42</v>
      </c>
      <c r="G157" s="82">
        <v>4.5</v>
      </c>
      <c r="H157" s="105" t="s">
        <v>90</v>
      </c>
      <c r="I157" s="97">
        <v>183.3</v>
      </c>
      <c r="J157" s="97">
        <v>65.8</v>
      </c>
      <c r="K157" s="97">
        <v>117.5</v>
      </c>
      <c r="L157" s="110"/>
    </row>
    <row r="158" ht="22.5" spans="1:12">
      <c r="A158" s="105"/>
      <c r="B158" s="105"/>
      <c r="C158" s="105" t="s">
        <v>270</v>
      </c>
      <c r="D158" s="106" t="s">
        <v>277</v>
      </c>
      <c r="E158" s="105" t="s">
        <v>89</v>
      </c>
      <c r="F158" s="97">
        <v>0.675</v>
      </c>
      <c r="G158" s="82">
        <v>4.5</v>
      </c>
      <c r="H158" s="105" t="s">
        <v>90</v>
      </c>
      <c r="I158" s="97">
        <v>51.7</v>
      </c>
      <c r="J158" s="97">
        <v>18.4</v>
      </c>
      <c r="K158" s="97">
        <v>33.3</v>
      </c>
      <c r="L158" s="110"/>
    </row>
    <row r="159" ht="22.5" spans="1:12">
      <c r="A159" s="105"/>
      <c r="B159" s="105"/>
      <c r="C159" s="105" t="s">
        <v>270</v>
      </c>
      <c r="D159" s="106" t="s">
        <v>278</v>
      </c>
      <c r="E159" s="105" t="s">
        <v>89</v>
      </c>
      <c r="F159" s="97">
        <v>2.166</v>
      </c>
      <c r="G159" s="82">
        <v>4.5</v>
      </c>
      <c r="H159" s="105" t="s">
        <v>90</v>
      </c>
      <c r="I159" s="97">
        <v>162.7</v>
      </c>
      <c r="J159" s="97">
        <v>58.9</v>
      </c>
      <c r="K159" s="97">
        <v>103.8</v>
      </c>
      <c r="L159" s="110"/>
    </row>
    <row r="160" ht="22.5" spans="1:12">
      <c r="A160" s="105"/>
      <c r="B160" s="105"/>
      <c r="C160" s="105" t="s">
        <v>270</v>
      </c>
      <c r="D160" s="106" t="s">
        <v>279</v>
      </c>
      <c r="E160" s="105" t="s">
        <v>89</v>
      </c>
      <c r="F160" s="97">
        <v>2.815</v>
      </c>
      <c r="G160" s="82">
        <v>4.5</v>
      </c>
      <c r="H160" s="105" t="s">
        <v>90</v>
      </c>
      <c r="I160" s="97">
        <v>210.8</v>
      </c>
      <c r="J160" s="97">
        <v>76.6</v>
      </c>
      <c r="K160" s="97">
        <v>134.2</v>
      </c>
      <c r="L160" s="110"/>
    </row>
    <row r="161" ht="22.5" spans="1:12">
      <c r="A161" s="105"/>
      <c r="B161" s="105"/>
      <c r="C161" s="105" t="s">
        <v>270</v>
      </c>
      <c r="D161" s="106" t="s">
        <v>280</v>
      </c>
      <c r="E161" s="105" t="s">
        <v>89</v>
      </c>
      <c r="F161" s="97">
        <v>2.046</v>
      </c>
      <c r="G161" s="82">
        <v>4.5</v>
      </c>
      <c r="H161" s="105" t="s">
        <v>90</v>
      </c>
      <c r="I161" s="97">
        <v>150.2</v>
      </c>
      <c r="J161" s="97">
        <v>55.7</v>
      </c>
      <c r="K161" s="97">
        <v>94.5</v>
      </c>
      <c r="L161" s="110"/>
    </row>
    <row r="162" ht="22.5" spans="1:12">
      <c r="A162" s="105"/>
      <c r="B162" s="105"/>
      <c r="C162" s="105" t="s">
        <v>270</v>
      </c>
      <c r="D162" s="106" t="s">
        <v>281</v>
      </c>
      <c r="E162" s="105" t="s">
        <v>89</v>
      </c>
      <c r="F162" s="97">
        <v>2.88</v>
      </c>
      <c r="G162" s="82">
        <v>4.5</v>
      </c>
      <c r="H162" s="105" t="s">
        <v>90</v>
      </c>
      <c r="I162" s="97">
        <v>197.8</v>
      </c>
      <c r="J162" s="97">
        <v>78.3</v>
      </c>
      <c r="K162" s="97">
        <v>119.5</v>
      </c>
      <c r="L162" s="110"/>
    </row>
    <row r="163" ht="22.5" spans="1:12">
      <c r="A163" s="105"/>
      <c r="B163" s="105"/>
      <c r="C163" s="105" t="s">
        <v>270</v>
      </c>
      <c r="D163" s="106" t="s">
        <v>282</v>
      </c>
      <c r="E163" s="105" t="s">
        <v>89</v>
      </c>
      <c r="F163" s="97">
        <v>2.483</v>
      </c>
      <c r="G163" s="82">
        <v>4.5</v>
      </c>
      <c r="H163" s="105" t="s">
        <v>90</v>
      </c>
      <c r="I163" s="97">
        <v>170.5</v>
      </c>
      <c r="J163" s="97">
        <v>67.5</v>
      </c>
      <c r="K163" s="97">
        <v>103</v>
      </c>
      <c r="L163" s="110"/>
    </row>
    <row r="164" ht="22.5" spans="1:12">
      <c r="A164" s="105"/>
      <c r="B164" s="105"/>
      <c r="C164" s="105" t="s">
        <v>270</v>
      </c>
      <c r="D164" s="106" t="s">
        <v>283</v>
      </c>
      <c r="E164" s="105" t="s">
        <v>89</v>
      </c>
      <c r="F164" s="97">
        <v>0.988</v>
      </c>
      <c r="G164" s="82">
        <v>4.5</v>
      </c>
      <c r="H164" s="105" t="s">
        <v>90</v>
      </c>
      <c r="I164" s="97">
        <v>68.4</v>
      </c>
      <c r="J164" s="97">
        <v>26.9</v>
      </c>
      <c r="K164" s="97">
        <v>41.5</v>
      </c>
      <c r="L164" s="110"/>
    </row>
    <row r="165" ht="22.5" spans="1:12">
      <c r="A165" s="105"/>
      <c r="B165" s="105"/>
      <c r="C165" s="105" t="s">
        <v>270</v>
      </c>
      <c r="D165" s="106" t="s">
        <v>284</v>
      </c>
      <c r="E165" s="105" t="s">
        <v>89</v>
      </c>
      <c r="F165" s="97">
        <v>1.539</v>
      </c>
      <c r="G165" s="82">
        <v>4.5</v>
      </c>
      <c r="H165" s="105" t="s">
        <v>90</v>
      </c>
      <c r="I165" s="97">
        <v>109.5</v>
      </c>
      <c r="J165" s="97">
        <v>41.9</v>
      </c>
      <c r="K165" s="97">
        <v>67.6</v>
      </c>
      <c r="L165" s="110"/>
    </row>
    <row r="166" ht="22.5" spans="1:12">
      <c r="A166" s="105"/>
      <c r="B166" s="105"/>
      <c r="C166" s="105" t="s">
        <v>270</v>
      </c>
      <c r="D166" s="106" t="s">
        <v>285</v>
      </c>
      <c r="E166" s="105" t="s">
        <v>89</v>
      </c>
      <c r="F166" s="97">
        <v>0.839</v>
      </c>
      <c r="G166" s="82">
        <v>4.5</v>
      </c>
      <c r="H166" s="105" t="s">
        <v>90</v>
      </c>
      <c r="I166" s="97">
        <v>57.6</v>
      </c>
      <c r="J166" s="97">
        <v>22.8</v>
      </c>
      <c r="K166" s="97">
        <v>34.8</v>
      </c>
      <c r="L166" s="110"/>
    </row>
    <row r="167" ht="22.5" spans="1:12">
      <c r="A167" s="105"/>
      <c r="B167" s="105"/>
      <c r="C167" s="105" t="s">
        <v>270</v>
      </c>
      <c r="D167" s="106" t="s">
        <v>286</v>
      </c>
      <c r="E167" s="105" t="s">
        <v>89</v>
      </c>
      <c r="F167" s="97">
        <v>4.593</v>
      </c>
      <c r="G167" s="82">
        <v>4.5</v>
      </c>
      <c r="H167" s="105" t="s">
        <v>90</v>
      </c>
      <c r="I167" s="97">
        <v>318.1</v>
      </c>
      <c r="J167" s="97">
        <v>124.9</v>
      </c>
      <c r="K167" s="97">
        <v>193.2</v>
      </c>
      <c r="L167" s="110"/>
    </row>
    <row r="168" ht="22.5" spans="1:12">
      <c r="A168" s="105"/>
      <c r="B168" s="105"/>
      <c r="C168" s="105" t="s">
        <v>270</v>
      </c>
      <c r="D168" s="106" t="s">
        <v>287</v>
      </c>
      <c r="E168" s="105" t="s">
        <v>89</v>
      </c>
      <c r="F168" s="97">
        <v>0.98</v>
      </c>
      <c r="G168" s="82">
        <v>4.5</v>
      </c>
      <c r="H168" s="105" t="s">
        <v>90</v>
      </c>
      <c r="I168" s="97">
        <v>67.2</v>
      </c>
      <c r="J168" s="97">
        <v>26.7</v>
      </c>
      <c r="K168" s="97">
        <v>40.5</v>
      </c>
      <c r="L168" s="110"/>
    </row>
    <row r="169" ht="22.5" spans="1:12">
      <c r="A169" s="105"/>
      <c r="B169" s="105"/>
      <c r="C169" s="105" t="s">
        <v>270</v>
      </c>
      <c r="D169" s="106" t="s">
        <v>288</v>
      </c>
      <c r="E169" s="105" t="s">
        <v>89</v>
      </c>
      <c r="F169" s="97">
        <v>0.764</v>
      </c>
      <c r="G169" s="82">
        <v>4.5</v>
      </c>
      <c r="H169" s="105" t="s">
        <v>90</v>
      </c>
      <c r="I169" s="97">
        <v>52.5</v>
      </c>
      <c r="J169" s="97">
        <v>20.8</v>
      </c>
      <c r="K169" s="97">
        <v>31.7</v>
      </c>
      <c r="L169" s="110"/>
    </row>
    <row r="170" ht="33.75" spans="1:12">
      <c r="A170" s="105"/>
      <c r="B170" s="105"/>
      <c r="C170" s="105" t="s">
        <v>270</v>
      </c>
      <c r="D170" s="106" t="s">
        <v>289</v>
      </c>
      <c r="E170" s="105" t="s">
        <v>89</v>
      </c>
      <c r="F170" s="97">
        <v>2.846</v>
      </c>
      <c r="G170" s="82">
        <v>4.5</v>
      </c>
      <c r="H170" s="105" t="s">
        <v>90</v>
      </c>
      <c r="I170" s="97">
        <v>198.8</v>
      </c>
      <c r="J170" s="97">
        <v>77.4</v>
      </c>
      <c r="K170" s="97">
        <v>121.4</v>
      </c>
      <c r="L170" s="110"/>
    </row>
    <row r="171" ht="22.5" spans="1:12">
      <c r="A171" s="105"/>
      <c r="B171" s="105"/>
      <c r="C171" s="105" t="s">
        <v>270</v>
      </c>
      <c r="D171" s="106" t="s">
        <v>290</v>
      </c>
      <c r="E171" s="105" t="s">
        <v>89</v>
      </c>
      <c r="F171" s="97">
        <v>0.526</v>
      </c>
      <c r="G171" s="82">
        <v>4.5</v>
      </c>
      <c r="H171" s="105" t="s">
        <v>90</v>
      </c>
      <c r="I171" s="97">
        <v>35.7</v>
      </c>
      <c r="J171" s="97">
        <v>14.3</v>
      </c>
      <c r="K171" s="97">
        <v>21.4</v>
      </c>
      <c r="L171" s="110"/>
    </row>
    <row r="172" ht="22.5" spans="1:12">
      <c r="A172" s="105"/>
      <c r="B172" s="105"/>
      <c r="C172" s="105" t="s">
        <v>270</v>
      </c>
      <c r="D172" s="106" t="s">
        <v>291</v>
      </c>
      <c r="E172" s="105" t="s">
        <v>89</v>
      </c>
      <c r="F172" s="97">
        <v>0.426</v>
      </c>
      <c r="G172" s="82">
        <v>4.5</v>
      </c>
      <c r="H172" s="105" t="s">
        <v>90</v>
      </c>
      <c r="I172" s="97">
        <v>29.5</v>
      </c>
      <c r="J172" s="97">
        <v>11.6</v>
      </c>
      <c r="K172" s="97">
        <v>17.9</v>
      </c>
      <c r="L172" s="110"/>
    </row>
    <row r="173" ht="22.5" spans="1:12">
      <c r="A173" s="105"/>
      <c r="B173" s="105"/>
      <c r="C173" s="105" t="s">
        <v>270</v>
      </c>
      <c r="D173" s="106" t="s">
        <v>292</v>
      </c>
      <c r="E173" s="105" t="s">
        <v>89</v>
      </c>
      <c r="F173" s="97">
        <v>0.669</v>
      </c>
      <c r="G173" s="82">
        <v>4.5</v>
      </c>
      <c r="H173" s="105" t="s">
        <v>90</v>
      </c>
      <c r="I173" s="97">
        <v>46.4</v>
      </c>
      <c r="J173" s="97">
        <v>18.2</v>
      </c>
      <c r="K173" s="97">
        <v>28.2</v>
      </c>
      <c r="L173" s="110"/>
    </row>
    <row r="174" ht="22.5" spans="1:12">
      <c r="A174" s="105"/>
      <c r="B174" s="105"/>
      <c r="C174" s="105" t="s">
        <v>270</v>
      </c>
      <c r="D174" s="106" t="s">
        <v>293</v>
      </c>
      <c r="E174" s="105" t="s">
        <v>89</v>
      </c>
      <c r="F174" s="97">
        <v>1.86</v>
      </c>
      <c r="G174" s="82">
        <v>4.5</v>
      </c>
      <c r="H174" s="105" t="s">
        <v>90</v>
      </c>
      <c r="I174" s="97">
        <v>119</v>
      </c>
      <c r="J174" s="97">
        <v>50.6</v>
      </c>
      <c r="K174" s="97">
        <v>68.4</v>
      </c>
      <c r="L174" s="110"/>
    </row>
    <row r="175" ht="22.5" spans="1:12">
      <c r="A175" s="105"/>
      <c r="B175" s="105"/>
      <c r="C175" s="105" t="s">
        <v>270</v>
      </c>
      <c r="D175" s="106" t="s">
        <v>294</v>
      </c>
      <c r="E175" s="105" t="s">
        <v>89</v>
      </c>
      <c r="F175" s="97">
        <v>1.752</v>
      </c>
      <c r="G175" s="82">
        <v>4.5</v>
      </c>
      <c r="H175" s="105" t="s">
        <v>90</v>
      </c>
      <c r="I175" s="97">
        <v>112.5</v>
      </c>
      <c r="J175" s="97">
        <v>47.7</v>
      </c>
      <c r="K175" s="97">
        <v>64.8</v>
      </c>
      <c r="L175" s="110"/>
    </row>
    <row r="176" ht="22.5" spans="1:12">
      <c r="A176" s="105"/>
      <c r="B176" s="105"/>
      <c r="C176" s="105" t="s">
        <v>270</v>
      </c>
      <c r="D176" s="106" t="s">
        <v>295</v>
      </c>
      <c r="E176" s="105" t="s">
        <v>89</v>
      </c>
      <c r="F176" s="97">
        <v>2.983</v>
      </c>
      <c r="G176" s="82">
        <v>4.5</v>
      </c>
      <c r="H176" s="105" t="s">
        <v>90</v>
      </c>
      <c r="I176" s="97">
        <v>195.8</v>
      </c>
      <c r="J176" s="97">
        <v>81.1</v>
      </c>
      <c r="K176" s="97">
        <v>114.7</v>
      </c>
      <c r="L176" s="110"/>
    </row>
    <row r="177" ht="22.5" spans="1:12">
      <c r="A177" s="105"/>
      <c r="B177" s="105"/>
      <c r="C177" s="105" t="s">
        <v>270</v>
      </c>
      <c r="D177" s="106" t="s">
        <v>296</v>
      </c>
      <c r="E177" s="105" t="s">
        <v>89</v>
      </c>
      <c r="F177" s="97">
        <v>1.396</v>
      </c>
      <c r="G177" s="82">
        <v>4.5</v>
      </c>
      <c r="H177" s="105" t="s">
        <v>90</v>
      </c>
      <c r="I177" s="97">
        <v>94.8</v>
      </c>
      <c r="J177" s="97">
        <v>38</v>
      </c>
      <c r="K177" s="97">
        <v>56.8</v>
      </c>
      <c r="L177" s="110"/>
    </row>
    <row r="178" ht="22.5" spans="1:12">
      <c r="A178" s="105"/>
      <c r="B178" s="105"/>
      <c r="C178" s="105" t="s">
        <v>270</v>
      </c>
      <c r="D178" s="106" t="s">
        <v>297</v>
      </c>
      <c r="E178" s="105" t="s">
        <v>89</v>
      </c>
      <c r="F178" s="97">
        <v>1.751</v>
      </c>
      <c r="G178" s="82">
        <v>4.5</v>
      </c>
      <c r="H178" s="105" t="s">
        <v>90</v>
      </c>
      <c r="I178" s="97">
        <v>115.9</v>
      </c>
      <c r="J178" s="97">
        <v>47.6</v>
      </c>
      <c r="K178" s="97">
        <v>68.3</v>
      </c>
      <c r="L178" s="110"/>
    </row>
    <row r="179" ht="22.5" spans="1:12">
      <c r="A179" s="105"/>
      <c r="B179" s="105"/>
      <c r="C179" s="105" t="s">
        <v>270</v>
      </c>
      <c r="D179" s="106" t="s">
        <v>298</v>
      </c>
      <c r="E179" s="105" t="s">
        <v>89</v>
      </c>
      <c r="F179" s="97">
        <v>2.754</v>
      </c>
      <c r="G179" s="82">
        <v>4.5</v>
      </c>
      <c r="H179" s="105" t="s">
        <v>90</v>
      </c>
      <c r="I179" s="97">
        <v>183</v>
      </c>
      <c r="J179" s="97">
        <v>74.9</v>
      </c>
      <c r="K179" s="97">
        <v>108.1</v>
      </c>
      <c r="L179" s="110"/>
    </row>
    <row r="180" ht="22.5" spans="1:12">
      <c r="A180" s="105"/>
      <c r="B180" s="105"/>
      <c r="C180" s="105" t="s">
        <v>270</v>
      </c>
      <c r="D180" s="106" t="s">
        <v>299</v>
      </c>
      <c r="E180" s="105" t="s">
        <v>89</v>
      </c>
      <c r="F180" s="97">
        <v>3.914</v>
      </c>
      <c r="G180" s="82">
        <v>4.5</v>
      </c>
      <c r="H180" s="105" t="s">
        <v>90</v>
      </c>
      <c r="I180" s="97">
        <v>267.2</v>
      </c>
      <c r="J180" s="97">
        <v>106.5</v>
      </c>
      <c r="K180" s="97">
        <v>160.7</v>
      </c>
      <c r="L180" s="110"/>
    </row>
    <row r="181" ht="22.5" spans="1:12">
      <c r="A181" s="105"/>
      <c r="B181" s="105"/>
      <c r="C181" s="105" t="s">
        <v>270</v>
      </c>
      <c r="D181" s="106" t="s">
        <v>300</v>
      </c>
      <c r="E181" s="105" t="s">
        <v>89</v>
      </c>
      <c r="F181" s="97">
        <v>0.94</v>
      </c>
      <c r="G181" s="82">
        <v>4.5</v>
      </c>
      <c r="H181" s="105" t="s">
        <v>90</v>
      </c>
      <c r="I181" s="97">
        <v>62.7</v>
      </c>
      <c r="J181" s="97">
        <v>25.6</v>
      </c>
      <c r="K181" s="97">
        <v>37.1</v>
      </c>
      <c r="L181" s="110"/>
    </row>
    <row r="182" ht="22.5" spans="1:12">
      <c r="A182" s="105"/>
      <c r="B182" s="105"/>
      <c r="C182" s="105" t="s">
        <v>270</v>
      </c>
      <c r="D182" s="106" t="s">
        <v>301</v>
      </c>
      <c r="E182" s="105" t="s">
        <v>89</v>
      </c>
      <c r="F182" s="97">
        <v>0.341</v>
      </c>
      <c r="G182" s="82">
        <v>4.5</v>
      </c>
      <c r="H182" s="105" t="s">
        <v>90</v>
      </c>
      <c r="I182" s="97">
        <v>22.4</v>
      </c>
      <c r="J182" s="97">
        <v>9.3</v>
      </c>
      <c r="K182" s="97">
        <v>13.1</v>
      </c>
      <c r="L182" s="110"/>
    </row>
    <row r="183" ht="22.5" spans="1:12">
      <c r="A183" s="105"/>
      <c r="B183" s="105"/>
      <c r="C183" s="105" t="s">
        <v>270</v>
      </c>
      <c r="D183" s="106" t="s">
        <v>302</v>
      </c>
      <c r="E183" s="105" t="s">
        <v>89</v>
      </c>
      <c r="F183" s="97">
        <v>1.098</v>
      </c>
      <c r="G183" s="82">
        <v>4.5</v>
      </c>
      <c r="H183" s="105" t="s">
        <v>90</v>
      </c>
      <c r="I183" s="97">
        <v>71.7</v>
      </c>
      <c r="J183" s="97">
        <v>29.9</v>
      </c>
      <c r="K183" s="97">
        <v>41.8</v>
      </c>
      <c r="L183" s="110"/>
    </row>
    <row r="184" ht="22.5" spans="1:12">
      <c r="A184" s="105"/>
      <c r="B184" s="105"/>
      <c r="C184" s="105" t="s">
        <v>270</v>
      </c>
      <c r="D184" s="106" t="s">
        <v>303</v>
      </c>
      <c r="E184" s="105" t="s">
        <v>89</v>
      </c>
      <c r="F184" s="97">
        <v>1.646</v>
      </c>
      <c r="G184" s="82">
        <v>4.5</v>
      </c>
      <c r="H184" s="105" t="s">
        <v>90</v>
      </c>
      <c r="I184" s="97">
        <v>115.5</v>
      </c>
      <c r="J184" s="97">
        <v>44.8</v>
      </c>
      <c r="K184" s="97">
        <v>70.7</v>
      </c>
      <c r="L184" s="110"/>
    </row>
    <row r="185" ht="22.5" spans="1:12">
      <c r="A185" s="105"/>
      <c r="B185" s="105"/>
      <c r="C185" s="105" t="s">
        <v>270</v>
      </c>
      <c r="D185" s="106" t="s">
        <v>304</v>
      </c>
      <c r="E185" s="105" t="s">
        <v>89</v>
      </c>
      <c r="F185" s="97">
        <v>2.567</v>
      </c>
      <c r="G185" s="82">
        <v>4.5</v>
      </c>
      <c r="H185" s="105" t="s">
        <v>90</v>
      </c>
      <c r="I185" s="97">
        <v>190.3</v>
      </c>
      <c r="J185" s="97">
        <v>69.8</v>
      </c>
      <c r="K185" s="97">
        <v>120.5</v>
      </c>
      <c r="L185" s="110"/>
    </row>
    <row r="186" ht="22.5" spans="1:12">
      <c r="A186" s="105"/>
      <c r="B186" s="105"/>
      <c r="C186" s="105" t="s">
        <v>270</v>
      </c>
      <c r="D186" s="106" t="s">
        <v>305</v>
      </c>
      <c r="E186" s="105" t="s">
        <v>89</v>
      </c>
      <c r="F186" s="97">
        <v>1.995</v>
      </c>
      <c r="G186" s="82">
        <v>4.5</v>
      </c>
      <c r="H186" s="105" t="s">
        <v>90</v>
      </c>
      <c r="I186" s="97">
        <v>140.9</v>
      </c>
      <c r="J186" s="97">
        <v>54.3</v>
      </c>
      <c r="K186" s="97">
        <v>86.6</v>
      </c>
      <c r="L186" s="110"/>
    </row>
    <row r="187" ht="22.5" spans="1:12">
      <c r="A187" s="105"/>
      <c r="B187" s="105"/>
      <c r="C187" s="105" t="s">
        <v>270</v>
      </c>
      <c r="D187" s="106" t="s">
        <v>306</v>
      </c>
      <c r="E187" s="105" t="s">
        <v>89</v>
      </c>
      <c r="F187" s="97">
        <v>1.482</v>
      </c>
      <c r="G187" s="82">
        <v>4.5</v>
      </c>
      <c r="H187" s="105" t="s">
        <v>90</v>
      </c>
      <c r="I187" s="97">
        <v>113.3</v>
      </c>
      <c r="J187" s="97">
        <v>40.3</v>
      </c>
      <c r="K187" s="97">
        <v>73</v>
      </c>
      <c r="L187" s="110"/>
    </row>
    <row r="188" ht="22.5" spans="1:12">
      <c r="A188" s="105"/>
      <c r="B188" s="105"/>
      <c r="C188" s="105" t="s">
        <v>270</v>
      </c>
      <c r="D188" s="106" t="s">
        <v>307</v>
      </c>
      <c r="E188" s="105" t="s">
        <v>89</v>
      </c>
      <c r="F188" s="97">
        <v>2.462</v>
      </c>
      <c r="G188" s="82">
        <v>4.5</v>
      </c>
      <c r="H188" s="105" t="s">
        <v>90</v>
      </c>
      <c r="I188" s="97">
        <v>183.8</v>
      </c>
      <c r="J188" s="97">
        <v>67</v>
      </c>
      <c r="K188" s="97">
        <v>116.8</v>
      </c>
      <c r="L188" s="110"/>
    </row>
    <row r="189" spans="1:12">
      <c r="A189" s="95"/>
      <c r="B189" s="95" t="s">
        <v>308</v>
      </c>
      <c r="C189" s="95"/>
      <c r="D189" s="102"/>
      <c r="E189" s="95"/>
      <c r="F189" s="103">
        <v>16.562</v>
      </c>
      <c r="G189" s="104"/>
      <c r="H189" s="95"/>
      <c r="I189" s="103">
        <v>1395.1</v>
      </c>
      <c r="J189" s="103">
        <v>450.5</v>
      </c>
      <c r="K189" s="103">
        <v>944.6</v>
      </c>
      <c r="L189" s="109"/>
    </row>
    <row r="190" ht="22.5" spans="1:12">
      <c r="A190" s="105"/>
      <c r="B190" s="105"/>
      <c r="C190" s="105" t="s">
        <v>309</v>
      </c>
      <c r="D190" s="106" t="s">
        <v>310</v>
      </c>
      <c r="E190" s="105" t="s">
        <v>89</v>
      </c>
      <c r="F190" s="97">
        <v>1.357</v>
      </c>
      <c r="G190" s="82">
        <v>4.5</v>
      </c>
      <c r="H190" s="105" t="s">
        <v>90</v>
      </c>
      <c r="I190" s="97">
        <v>131.4</v>
      </c>
      <c r="J190" s="97">
        <v>36.9</v>
      </c>
      <c r="K190" s="97">
        <v>94.5</v>
      </c>
      <c r="L190" s="110"/>
    </row>
    <row r="191" ht="22.5" spans="1:12">
      <c r="A191" s="105"/>
      <c r="B191" s="105"/>
      <c r="C191" s="105" t="s">
        <v>309</v>
      </c>
      <c r="D191" s="106" t="s">
        <v>311</v>
      </c>
      <c r="E191" s="105" t="s">
        <v>89</v>
      </c>
      <c r="F191" s="97">
        <v>0.54</v>
      </c>
      <c r="G191" s="82">
        <v>4.5</v>
      </c>
      <c r="H191" s="105" t="s">
        <v>90</v>
      </c>
      <c r="I191" s="97">
        <v>44.9</v>
      </c>
      <c r="J191" s="97">
        <v>14.7</v>
      </c>
      <c r="K191" s="97">
        <v>30.2</v>
      </c>
      <c r="L191" s="110"/>
    </row>
    <row r="192" ht="22.5" spans="1:12">
      <c r="A192" s="105"/>
      <c r="B192" s="105"/>
      <c r="C192" s="105" t="s">
        <v>309</v>
      </c>
      <c r="D192" s="106" t="s">
        <v>312</v>
      </c>
      <c r="E192" s="105" t="s">
        <v>89</v>
      </c>
      <c r="F192" s="97">
        <v>1.477</v>
      </c>
      <c r="G192" s="82">
        <v>4.5</v>
      </c>
      <c r="H192" s="105" t="s">
        <v>90</v>
      </c>
      <c r="I192" s="97">
        <v>125</v>
      </c>
      <c r="J192" s="97">
        <v>40.2</v>
      </c>
      <c r="K192" s="97">
        <v>84.8</v>
      </c>
      <c r="L192" s="110"/>
    </row>
    <row r="193" ht="22.5" spans="1:12">
      <c r="A193" s="105"/>
      <c r="B193" s="105"/>
      <c r="C193" s="105" t="s">
        <v>309</v>
      </c>
      <c r="D193" s="106" t="s">
        <v>313</v>
      </c>
      <c r="E193" s="105" t="s">
        <v>89</v>
      </c>
      <c r="F193" s="97">
        <v>0.711</v>
      </c>
      <c r="G193" s="82">
        <v>4.5</v>
      </c>
      <c r="H193" s="105" t="s">
        <v>90</v>
      </c>
      <c r="I193" s="97">
        <v>60.2</v>
      </c>
      <c r="J193" s="97">
        <v>19.3</v>
      </c>
      <c r="K193" s="97">
        <v>40.9</v>
      </c>
      <c r="L193" s="110"/>
    </row>
    <row r="194" ht="22.5" spans="1:12">
      <c r="A194" s="105"/>
      <c r="B194" s="105"/>
      <c r="C194" s="105" t="s">
        <v>309</v>
      </c>
      <c r="D194" s="106" t="s">
        <v>314</v>
      </c>
      <c r="E194" s="105" t="s">
        <v>89</v>
      </c>
      <c r="F194" s="97">
        <v>0.434</v>
      </c>
      <c r="G194" s="82">
        <v>3.5</v>
      </c>
      <c r="H194" s="105" t="s">
        <v>90</v>
      </c>
      <c r="I194" s="97">
        <v>36.7</v>
      </c>
      <c r="J194" s="97">
        <v>11.8</v>
      </c>
      <c r="K194" s="97">
        <v>24.9</v>
      </c>
      <c r="L194" s="110"/>
    </row>
    <row r="195" ht="22.5" spans="1:12">
      <c r="A195" s="105"/>
      <c r="B195" s="105"/>
      <c r="C195" s="105" t="s">
        <v>309</v>
      </c>
      <c r="D195" s="106" t="s">
        <v>315</v>
      </c>
      <c r="E195" s="105" t="s">
        <v>89</v>
      </c>
      <c r="F195" s="97">
        <v>0.56</v>
      </c>
      <c r="G195" s="82">
        <v>4.5</v>
      </c>
      <c r="H195" s="105" t="s">
        <v>90</v>
      </c>
      <c r="I195" s="97">
        <v>47.4</v>
      </c>
      <c r="J195" s="97">
        <v>15.2</v>
      </c>
      <c r="K195" s="97">
        <v>32.2</v>
      </c>
      <c r="L195" s="110"/>
    </row>
    <row r="196" ht="22.5" spans="1:12">
      <c r="A196" s="105"/>
      <c r="B196" s="105"/>
      <c r="C196" s="105" t="s">
        <v>316</v>
      </c>
      <c r="D196" s="106" t="s">
        <v>317</v>
      </c>
      <c r="E196" s="105" t="s">
        <v>89</v>
      </c>
      <c r="F196" s="97">
        <v>4.547</v>
      </c>
      <c r="G196" s="82">
        <v>4.5</v>
      </c>
      <c r="H196" s="105" t="s">
        <v>90</v>
      </c>
      <c r="I196" s="97">
        <v>366.5</v>
      </c>
      <c r="J196" s="97">
        <v>123.7</v>
      </c>
      <c r="K196" s="97">
        <v>242.8</v>
      </c>
      <c r="L196" s="110"/>
    </row>
    <row r="197" ht="22.5" spans="1:12">
      <c r="A197" s="105"/>
      <c r="B197" s="105"/>
      <c r="C197" s="105" t="s">
        <v>316</v>
      </c>
      <c r="D197" s="106" t="s">
        <v>318</v>
      </c>
      <c r="E197" s="105" t="s">
        <v>89</v>
      </c>
      <c r="F197" s="97">
        <v>1.354</v>
      </c>
      <c r="G197" s="82">
        <v>4.5</v>
      </c>
      <c r="H197" s="105" t="s">
        <v>90</v>
      </c>
      <c r="I197" s="97">
        <v>101.7</v>
      </c>
      <c r="J197" s="97">
        <v>36.8</v>
      </c>
      <c r="K197" s="97">
        <v>64.9</v>
      </c>
      <c r="L197" s="110"/>
    </row>
    <row r="198" ht="22.5" spans="1:12">
      <c r="A198" s="105"/>
      <c r="B198" s="105"/>
      <c r="C198" s="105" t="s">
        <v>319</v>
      </c>
      <c r="D198" s="106" t="s">
        <v>320</v>
      </c>
      <c r="E198" s="105" t="s">
        <v>89</v>
      </c>
      <c r="F198" s="97">
        <v>1.367</v>
      </c>
      <c r="G198" s="82">
        <v>4</v>
      </c>
      <c r="H198" s="105" t="s">
        <v>90</v>
      </c>
      <c r="I198" s="97">
        <v>117.9</v>
      </c>
      <c r="J198" s="97">
        <v>37.2</v>
      </c>
      <c r="K198" s="97">
        <v>80.7</v>
      </c>
      <c r="L198" s="110"/>
    </row>
    <row r="199" ht="22.5" spans="1:12">
      <c r="A199" s="105"/>
      <c r="B199" s="105"/>
      <c r="C199" s="105" t="s">
        <v>319</v>
      </c>
      <c r="D199" s="106" t="s">
        <v>321</v>
      </c>
      <c r="E199" s="105" t="s">
        <v>89</v>
      </c>
      <c r="F199" s="97">
        <v>2.234</v>
      </c>
      <c r="G199" s="82">
        <v>4</v>
      </c>
      <c r="H199" s="105" t="s">
        <v>90</v>
      </c>
      <c r="I199" s="97">
        <v>192.6</v>
      </c>
      <c r="J199" s="97">
        <v>60.8</v>
      </c>
      <c r="K199" s="97">
        <v>131.8</v>
      </c>
      <c r="L199" s="110"/>
    </row>
    <row r="200" ht="22.5" spans="1:12">
      <c r="A200" s="105"/>
      <c r="B200" s="105"/>
      <c r="C200" s="105" t="s">
        <v>319</v>
      </c>
      <c r="D200" s="106" t="s">
        <v>322</v>
      </c>
      <c r="E200" s="105" t="s">
        <v>89</v>
      </c>
      <c r="F200" s="97">
        <v>1.176</v>
      </c>
      <c r="G200" s="82">
        <v>4.5</v>
      </c>
      <c r="H200" s="105" t="s">
        <v>90</v>
      </c>
      <c r="I200" s="97">
        <v>101.4</v>
      </c>
      <c r="J200" s="97">
        <v>32</v>
      </c>
      <c r="K200" s="97">
        <v>69.4</v>
      </c>
      <c r="L200" s="110"/>
    </row>
    <row r="201" ht="22.5" spans="1:12">
      <c r="A201" s="105"/>
      <c r="B201" s="105"/>
      <c r="C201" s="105" t="s">
        <v>319</v>
      </c>
      <c r="D201" s="106" t="s">
        <v>323</v>
      </c>
      <c r="E201" s="105" t="s">
        <v>89</v>
      </c>
      <c r="F201" s="97">
        <v>0.805</v>
      </c>
      <c r="G201" s="82">
        <v>4.5</v>
      </c>
      <c r="H201" s="105" t="s">
        <v>90</v>
      </c>
      <c r="I201" s="97">
        <v>69.4</v>
      </c>
      <c r="J201" s="97">
        <v>21.9</v>
      </c>
      <c r="K201" s="97">
        <v>47.5</v>
      </c>
      <c r="L201" s="110"/>
    </row>
    <row r="202" spans="1:12">
      <c r="A202" s="105"/>
      <c r="B202" s="105" t="s">
        <v>324</v>
      </c>
      <c r="C202" s="105"/>
      <c r="D202" s="106"/>
      <c r="E202" s="105"/>
      <c r="F202" s="97">
        <v>68.025</v>
      </c>
      <c r="G202" s="82"/>
      <c r="H202" s="105"/>
      <c r="I202" s="97">
        <v>3299.6</v>
      </c>
      <c r="J202" s="97">
        <v>2313</v>
      </c>
      <c r="K202" s="97">
        <v>986.6</v>
      </c>
      <c r="L202" s="110"/>
    </row>
    <row r="203" spans="1:12">
      <c r="A203" s="105"/>
      <c r="B203" s="105"/>
      <c r="C203" s="105" t="s">
        <v>325</v>
      </c>
      <c r="D203" s="106" t="s">
        <v>326</v>
      </c>
      <c r="E203" s="105" t="s">
        <v>89</v>
      </c>
      <c r="F203" s="97">
        <v>3.793</v>
      </c>
      <c r="G203" s="82">
        <v>4.5</v>
      </c>
      <c r="H203" s="105" t="s">
        <v>90</v>
      </c>
      <c r="I203" s="97">
        <v>184</v>
      </c>
      <c r="J203" s="97">
        <v>129</v>
      </c>
      <c r="K203" s="97">
        <v>55</v>
      </c>
      <c r="L203" s="110"/>
    </row>
    <row r="204" ht="22.5" spans="1:12">
      <c r="A204" s="105"/>
      <c r="B204" s="105"/>
      <c r="C204" s="105" t="s">
        <v>327</v>
      </c>
      <c r="D204" s="106" t="s">
        <v>328</v>
      </c>
      <c r="E204" s="105" t="s">
        <v>89</v>
      </c>
      <c r="F204" s="97">
        <v>0.659</v>
      </c>
      <c r="G204" s="82">
        <v>4.5</v>
      </c>
      <c r="H204" s="105" t="s">
        <v>90</v>
      </c>
      <c r="I204" s="97">
        <v>32</v>
      </c>
      <c r="J204" s="97">
        <v>22.4</v>
      </c>
      <c r="K204" s="97">
        <v>9.6</v>
      </c>
      <c r="L204" s="110"/>
    </row>
    <row r="205" spans="1:12">
      <c r="A205" s="105"/>
      <c r="B205" s="105"/>
      <c r="C205" s="105" t="s">
        <v>329</v>
      </c>
      <c r="D205" s="106" t="s">
        <v>330</v>
      </c>
      <c r="E205" s="105" t="s">
        <v>89</v>
      </c>
      <c r="F205" s="97">
        <v>0.622</v>
      </c>
      <c r="G205" s="82">
        <v>4.5</v>
      </c>
      <c r="H205" s="105" t="s">
        <v>90</v>
      </c>
      <c r="I205" s="97">
        <v>30.2</v>
      </c>
      <c r="J205" s="97">
        <v>21.1</v>
      </c>
      <c r="K205" s="97">
        <v>9.1</v>
      </c>
      <c r="L205" s="110"/>
    </row>
    <row r="206" spans="1:12">
      <c r="A206" s="105"/>
      <c r="B206" s="105"/>
      <c r="C206" s="105" t="s">
        <v>329</v>
      </c>
      <c r="D206" s="106" t="s">
        <v>330</v>
      </c>
      <c r="E206" s="105" t="s">
        <v>89</v>
      </c>
      <c r="F206" s="97">
        <v>2.046</v>
      </c>
      <c r="G206" s="82">
        <v>4.5</v>
      </c>
      <c r="H206" s="105" t="s">
        <v>90</v>
      </c>
      <c r="I206" s="97">
        <v>99.2</v>
      </c>
      <c r="J206" s="97">
        <v>69.6</v>
      </c>
      <c r="K206" s="97">
        <v>29.6</v>
      </c>
      <c r="L206" s="110"/>
    </row>
    <row r="207" spans="1:12">
      <c r="A207" s="105"/>
      <c r="B207" s="105"/>
      <c r="C207" s="105" t="s">
        <v>331</v>
      </c>
      <c r="D207" s="106" t="s">
        <v>332</v>
      </c>
      <c r="E207" s="105" t="s">
        <v>89</v>
      </c>
      <c r="F207" s="97">
        <v>0.425</v>
      </c>
      <c r="G207" s="82">
        <v>4.5</v>
      </c>
      <c r="H207" s="105" t="s">
        <v>90</v>
      </c>
      <c r="I207" s="97">
        <v>20.6</v>
      </c>
      <c r="J207" s="97">
        <v>14.5</v>
      </c>
      <c r="K207" s="97">
        <v>6.1</v>
      </c>
      <c r="L207" s="110"/>
    </row>
    <row r="208" ht="22.5" spans="1:12">
      <c r="A208" s="105"/>
      <c r="B208" s="105"/>
      <c r="C208" s="105" t="s">
        <v>333</v>
      </c>
      <c r="D208" s="106" t="s">
        <v>334</v>
      </c>
      <c r="E208" s="105" t="s">
        <v>89</v>
      </c>
      <c r="F208" s="97">
        <v>2.131</v>
      </c>
      <c r="G208" s="82">
        <v>4.5</v>
      </c>
      <c r="H208" s="105" t="s">
        <v>90</v>
      </c>
      <c r="I208" s="97">
        <v>103.4</v>
      </c>
      <c r="J208" s="97">
        <v>72.5</v>
      </c>
      <c r="K208" s="97">
        <v>30.9</v>
      </c>
      <c r="L208" s="110"/>
    </row>
    <row r="209" ht="22.5" spans="1:12">
      <c r="A209" s="105"/>
      <c r="B209" s="105"/>
      <c r="C209" s="105" t="s">
        <v>325</v>
      </c>
      <c r="D209" s="106" t="s">
        <v>335</v>
      </c>
      <c r="E209" s="105" t="s">
        <v>89</v>
      </c>
      <c r="F209" s="97">
        <v>1.992</v>
      </c>
      <c r="G209" s="82">
        <v>4.5</v>
      </c>
      <c r="H209" s="105" t="s">
        <v>90</v>
      </c>
      <c r="I209" s="97">
        <v>96.6</v>
      </c>
      <c r="J209" s="97">
        <v>67.7</v>
      </c>
      <c r="K209" s="97">
        <v>28.9</v>
      </c>
      <c r="L209" s="110"/>
    </row>
    <row r="210" ht="22.5" spans="1:12">
      <c r="A210" s="105"/>
      <c r="B210" s="105"/>
      <c r="C210" s="105" t="s">
        <v>325</v>
      </c>
      <c r="D210" s="106" t="s">
        <v>336</v>
      </c>
      <c r="E210" s="105" t="s">
        <v>89</v>
      </c>
      <c r="F210" s="97">
        <v>1.212</v>
      </c>
      <c r="G210" s="82">
        <v>4.5</v>
      </c>
      <c r="H210" s="105" t="s">
        <v>90</v>
      </c>
      <c r="I210" s="97">
        <v>58.8</v>
      </c>
      <c r="J210" s="97">
        <v>41.2</v>
      </c>
      <c r="K210" s="97">
        <v>17.6</v>
      </c>
      <c r="L210" s="110"/>
    </row>
    <row r="211" ht="22.5" spans="1:12">
      <c r="A211" s="105"/>
      <c r="B211" s="105"/>
      <c r="C211" s="105" t="s">
        <v>325</v>
      </c>
      <c r="D211" s="106" t="s">
        <v>337</v>
      </c>
      <c r="E211" s="105" t="s">
        <v>89</v>
      </c>
      <c r="F211" s="97">
        <v>0.94</v>
      </c>
      <c r="G211" s="82">
        <v>4.5</v>
      </c>
      <c r="H211" s="105" t="s">
        <v>90</v>
      </c>
      <c r="I211" s="97">
        <v>45.6</v>
      </c>
      <c r="J211" s="97">
        <v>32</v>
      </c>
      <c r="K211" s="97">
        <v>13.6</v>
      </c>
      <c r="L211" s="110"/>
    </row>
    <row r="212" ht="22.5" spans="1:12">
      <c r="A212" s="105"/>
      <c r="B212" s="105"/>
      <c r="C212" s="105" t="s">
        <v>325</v>
      </c>
      <c r="D212" s="106" t="s">
        <v>338</v>
      </c>
      <c r="E212" s="105" t="s">
        <v>89</v>
      </c>
      <c r="F212" s="97">
        <v>1.397</v>
      </c>
      <c r="G212" s="82">
        <v>4.5</v>
      </c>
      <c r="H212" s="105" t="s">
        <v>90</v>
      </c>
      <c r="I212" s="97">
        <v>67.8</v>
      </c>
      <c r="J212" s="97">
        <v>47.5</v>
      </c>
      <c r="K212" s="97">
        <v>20.3</v>
      </c>
      <c r="L212" s="110"/>
    </row>
    <row r="213" ht="22.5" spans="1:12">
      <c r="A213" s="105"/>
      <c r="B213" s="105"/>
      <c r="C213" s="105" t="s">
        <v>325</v>
      </c>
      <c r="D213" s="106" t="s">
        <v>339</v>
      </c>
      <c r="E213" s="105" t="s">
        <v>89</v>
      </c>
      <c r="F213" s="97">
        <v>0.274</v>
      </c>
      <c r="G213" s="82">
        <v>4.5</v>
      </c>
      <c r="H213" s="105" t="s">
        <v>90</v>
      </c>
      <c r="I213" s="97">
        <v>13.3</v>
      </c>
      <c r="J213" s="97">
        <v>9.3</v>
      </c>
      <c r="K213" s="97">
        <v>4</v>
      </c>
      <c r="L213" s="110"/>
    </row>
    <row r="214" ht="22.5" spans="1:12">
      <c r="A214" s="105"/>
      <c r="B214" s="105"/>
      <c r="C214" s="105" t="s">
        <v>325</v>
      </c>
      <c r="D214" s="106" t="s">
        <v>340</v>
      </c>
      <c r="E214" s="105" t="s">
        <v>89</v>
      </c>
      <c r="F214" s="97">
        <v>0.982</v>
      </c>
      <c r="G214" s="82">
        <v>4.5</v>
      </c>
      <c r="H214" s="105" t="s">
        <v>90</v>
      </c>
      <c r="I214" s="97">
        <v>47.6</v>
      </c>
      <c r="J214" s="97">
        <v>33.4</v>
      </c>
      <c r="K214" s="97">
        <v>14.2</v>
      </c>
      <c r="L214" s="110"/>
    </row>
    <row r="215" ht="22.5" spans="1:12">
      <c r="A215" s="105"/>
      <c r="B215" s="105"/>
      <c r="C215" s="105" t="s">
        <v>325</v>
      </c>
      <c r="D215" s="106" t="s">
        <v>341</v>
      </c>
      <c r="E215" s="105" t="s">
        <v>89</v>
      </c>
      <c r="F215" s="97">
        <v>2.672</v>
      </c>
      <c r="G215" s="82">
        <v>4.5</v>
      </c>
      <c r="H215" s="105" t="s">
        <v>90</v>
      </c>
      <c r="I215" s="97">
        <v>129.6</v>
      </c>
      <c r="J215" s="97">
        <v>90.8</v>
      </c>
      <c r="K215" s="97">
        <v>38.8</v>
      </c>
      <c r="L215" s="110"/>
    </row>
    <row r="216" ht="22.5" spans="1:12">
      <c r="A216" s="105"/>
      <c r="B216" s="105"/>
      <c r="C216" s="105" t="s">
        <v>325</v>
      </c>
      <c r="D216" s="106" t="s">
        <v>342</v>
      </c>
      <c r="E216" s="105" t="s">
        <v>89</v>
      </c>
      <c r="F216" s="97">
        <v>1.926</v>
      </c>
      <c r="G216" s="82">
        <v>4.5</v>
      </c>
      <c r="H216" s="105" t="s">
        <v>90</v>
      </c>
      <c r="I216" s="97">
        <v>93.4</v>
      </c>
      <c r="J216" s="97">
        <v>65.5</v>
      </c>
      <c r="K216" s="97">
        <v>27.9</v>
      </c>
      <c r="L216" s="110"/>
    </row>
    <row r="217" ht="22.5" spans="1:12">
      <c r="A217" s="105"/>
      <c r="B217" s="105"/>
      <c r="C217" s="105" t="s">
        <v>325</v>
      </c>
      <c r="D217" s="106" t="s">
        <v>343</v>
      </c>
      <c r="E217" s="105" t="s">
        <v>89</v>
      </c>
      <c r="F217" s="97">
        <v>1.343</v>
      </c>
      <c r="G217" s="82">
        <v>4.5</v>
      </c>
      <c r="H217" s="105" t="s">
        <v>90</v>
      </c>
      <c r="I217" s="97">
        <v>65.1</v>
      </c>
      <c r="J217" s="97">
        <v>45.7</v>
      </c>
      <c r="K217" s="97">
        <v>19.4</v>
      </c>
      <c r="L217" s="110"/>
    </row>
    <row r="218" ht="22.5" spans="1:12">
      <c r="A218" s="105"/>
      <c r="B218" s="105"/>
      <c r="C218" s="105" t="s">
        <v>325</v>
      </c>
      <c r="D218" s="106" t="s">
        <v>343</v>
      </c>
      <c r="E218" s="105" t="s">
        <v>89</v>
      </c>
      <c r="F218" s="97">
        <v>0.742</v>
      </c>
      <c r="G218" s="82">
        <v>4.5</v>
      </c>
      <c r="H218" s="105" t="s">
        <v>90</v>
      </c>
      <c r="I218" s="97">
        <v>36</v>
      </c>
      <c r="J218" s="97">
        <v>25.2</v>
      </c>
      <c r="K218" s="97">
        <v>10.8</v>
      </c>
      <c r="L218" s="110"/>
    </row>
    <row r="219" ht="22.5" spans="1:12">
      <c r="A219" s="105"/>
      <c r="B219" s="105"/>
      <c r="C219" s="105" t="s">
        <v>344</v>
      </c>
      <c r="D219" s="106" t="s">
        <v>345</v>
      </c>
      <c r="E219" s="105" t="s">
        <v>89</v>
      </c>
      <c r="F219" s="97">
        <v>1.177</v>
      </c>
      <c r="G219" s="82">
        <v>4.5</v>
      </c>
      <c r="H219" s="105" t="s">
        <v>90</v>
      </c>
      <c r="I219" s="97">
        <v>57.1</v>
      </c>
      <c r="J219" s="97">
        <v>40</v>
      </c>
      <c r="K219" s="97">
        <v>17.1</v>
      </c>
      <c r="L219" s="110"/>
    </row>
    <row r="220" ht="22.5" spans="1:12">
      <c r="A220" s="105"/>
      <c r="B220" s="105"/>
      <c r="C220" s="105" t="s">
        <v>344</v>
      </c>
      <c r="D220" s="106" t="s">
        <v>346</v>
      </c>
      <c r="E220" s="105" t="s">
        <v>89</v>
      </c>
      <c r="F220" s="97">
        <v>0.883</v>
      </c>
      <c r="G220" s="82">
        <v>4.5</v>
      </c>
      <c r="H220" s="105" t="s">
        <v>90</v>
      </c>
      <c r="I220" s="97">
        <v>42.8</v>
      </c>
      <c r="J220" s="97">
        <v>30</v>
      </c>
      <c r="K220" s="97">
        <v>12.8</v>
      </c>
      <c r="L220" s="110"/>
    </row>
    <row r="221" ht="22.5" spans="1:12">
      <c r="A221" s="105"/>
      <c r="B221" s="105"/>
      <c r="C221" s="105" t="s">
        <v>347</v>
      </c>
      <c r="D221" s="106" t="s">
        <v>348</v>
      </c>
      <c r="E221" s="105" t="s">
        <v>89</v>
      </c>
      <c r="F221" s="97">
        <v>1.031</v>
      </c>
      <c r="G221" s="82">
        <v>4.5</v>
      </c>
      <c r="H221" s="105" t="s">
        <v>90</v>
      </c>
      <c r="I221" s="97">
        <v>50</v>
      </c>
      <c r="J221" s="97">
        <v>35.1</v>
      </c>
      <c r="K221" s="97">
        <v>14.9</v>
      </c>
      <c r="L221" s="110"/>
    </row>
    <row r="222" ht="22.5" spans="1:12">
      <c r="A222" s="105"/>
      <c r="B222" s="105"/>
      <c r="C222" s="105" t="s">
        <v>327</v>
      </c>
      <c r="D222" s="106" t="s">
        <v>349</v>
      </c>
      <c r="E222" s="105" t="s">
        <v>89</v>
      </c>
      <c r="F222" s="97">
        <v>1.358</v>
      </c>
      <c r="G222" s="82">
        <v>4.5</v>
      </c>
      <c r="H222" s="105" t="s">
        <v>90</v>
      </c>
      <c r="I222" s="97">
        <v>65.9</v>
      </c>
      <c r="J222" s="97">
        <v>46.2</v>
      </c>
      <c r="K222" s="97">
        <v>19.7</v>
      </c>
      <c r="L222" s="110"/>
    </row>
    <row r="223" spans="1:12">
      <c r="A223" s="105"/>
      <c r="B223" s="105"/>
      <c r="C223" s="105" t="s">
        <v>327</v>
      </c>
      <c r="D223" s="106" t="s">
        <v>350</v>
      </c>
      <c r="E223" s="105" t="s">
        <v>89</v>
      </c>
      <c r="F223" s="97">
        <v>0.54</v>
      </c>
      <c r="G223" s="82">
        <v>4.5</v>
      </c>
      <c r="H223" s="105" t="s">
        <v>90</v>
      </c>
      <c r="I223" s="97">
        <v>26.2</v>
      </c>
      <c r="J223" s="97">
        <v>18.4</v>
      </c>
      <c r="K223" s="97">
        <v>7.8</v>
      </c>
      <c r="L223" s="110"/>
    </row>
    <row r="224" ht="22.5" spans="1:12">
      <c r="A224" s="105"/>
      <c r="B224" s="105"/>
      <c r="C224" s="105" t="s">
        <v>329</v>
      </c>
      <c r="D224" s="106" t="s">
        <v>351</v>
      </c>
      <c r="E224" s="105" t="s">
        <v>89</v>
      </c>
      <c r="F224" s="97">
        <v>0.524</v>
      </c>
      <c r="G224" s="82">
        <v>4.5</v>
      </c>
      <c r="H224" s="105" t="s">
        <v>90</v>
      </c>
      <c r="I224" s="97">
        <v>25.4</v>
      </c>
      <c r="J224" s="97">
        <v>17.8</v>
      </c>
      <c r="K224" s="97">
        <v>7.6</v>
      </c>
      <c r="L224" s="110"/>
    </row>
    <row r="225" spans="1:12">
      <c r="A225" s="105"/>
      <c r="B225" s="105"/>
      <c r="C225" s="105" t="s">
        <v>329</v>
      </c>
      <c r="D225" s="106" t="s">
        <v>352</v>
      </c>
      <c r="E225" s="105" t="s">
        <v>89</v>
      </c>
      <c r="F225" s="97">
        <v>0.714</v>
      </c>
      <c r="G225" s="82">
        <v>4.5</v>
      </c>
      <c r="H225" s="105" t="s">
        <v>90</v>
      </c>
      <c r="I225" s="97">
        <v>34.6</v>
      </c>
      <c r="J225" s="97">
        <v>24.3</v>
      </c>
      <c r="K225" s="97">
        <v>10.3</v>
      </c>
      <c r="L225" s="110"/>
    </row>
    <row r="226" spans="1:12">
      <c r="A226" s="105"/>
      <c r="B226" s="105"/>
      <c r="C226" s="105" t="s">
        <v>353</v>
      </c>
      <c r="D226" s="106" t="s">
        <v>354</v>
      </c>
      <c r="E226" s="105" t="s">
        <v>89</v>
      </c>
      <c r="F226" s="97">
        <v>2.863</v>
      </c>
      <c r="G226" s="82">
        <v>4.5</v>
      </c>
      <c r="H226" s="105" t="s">
        <v>90</v>
      </c>
      <c r="I226" s="97">
        <v>138.9</v>
      </c>
      <c r="J226" s="97">
        <v>97.3</v>
      </c>
      <c r="K226" s="97">
        <v>41.6</v>
      </c>
      <c r="L226" s="110"/>
    </row>
    <row r="227" ht="22.5" spans="1:12">
      <c r="A227" s="105"/>
      <c r="B227" s="105"/>
      <c r="C227" s="105" t="s">
        <v>355</v>
      </c>
      <c r="D227" s="106" t="s">
        <v>356</v>
      </c>
      <c r="E227" s="105" t="s">
        <v>89</v>
      </c>
      <c r="F227" s="97">
        <v>2</v>
      </c>
      <c r="G227" s="82">
        <v>4.5</v>
      </c>
      <c r="H227" s="105" t="s">
        <v>90</v>
      </c>
      <c r="I227" s="97">
        <v>97</v>
      </c>
      <c r="J227" s="97">
        <v>68</v>
      </c>
      <c r="K227" s="97">
        <v>29</v>
      </c>
      <c r="L227" s="110"/>
    </row>
    <row r="228" ht="22.5" spans="1:12">
      <c r="A228" s="105"/>
      <c r="B228" s="105"/>
      <c r="C228" s="105" t="s">
        <v>357</v>
      </c>
      <c r="D228" s="106" t="s">
        <v>358</v>
      </c>
      <c r="E228" s="105" t="s">
        <v>89</v>
      </c>
      <c r="F228" s="97">
        <v>2.049</v>
      </c>
      <c r="G228" s="82">
        <v>4.5</v>
      </c>
      <c r="H228" s="105" t="s">
        <v>90</v>
      </c>
      <c r="I228" s="97">
        <v>99.4</v>
      </c>
      <c r="J228" s="97">
        <v>69.7</v>
      </c>
      <c r="K228" s="97">
        <v>29.7</v>
      </c>
      <c r="L228" s="110"/>
    </row>
    <row r="229" ht="22.5" spans="1:12">
      <c r="A229" s="105"/>
      <c r="B229" s="105"/>
      <c r="C229" s="105" t="s">
        <v>357</v>
      </c>
      <c r="D229" s="106" t="s">
        <v>359</v>
      </c>
      <c r="E229" s="105" t="s">
        <v>89</v>
      </c>
      <c r="F229" s="97">
        <v>4.393</v>
      </c>
      <c r="G229" s="82">
        <v>4.5</v>
      </c>
      <c r="H229" s="105" t="s">
        <v>90</v>
      </c>
      <c r="I229" s="97">
        <v>213.1</v>
      </c>
      <c r="J229" s="97">
        <v>149.4</v>
      </c>
      <c r="K229" s="97">
        <v>63.7</v>
      </c>
      <c r="L229" s="110"/>
    </row>
    <row r="230" ht="22.5" spans="1:12">
      <c r="A230" s="105"/>
      <c r="B230" s="105"/>
      <c r="C230" s="105" t="s">
        <v>360</v>
      </c>
      <c r="D230" s="106" t="s">
        <v>361</v>
      </c>
      <c r="E230" s="105" t="s">
        <v>89</v>
      </c>
      <c r="F230" s="97">
        <v>4.36</v>
      </c>
      <c r="G230" s="82">
        <v>4.5</v>
      </c>
      <c r="H230" s="105" t="s">
        <v>90</v>
      </c>
      <c r="I230" s="97">
        <v>211.5</v>
      </c>
      <c r="J230" s="97">
        <v>148.2</v>
      </c>
      <c r="K230" s="97">
        <v>63.3</v>
      </c>
      <c r="L230" s="110"/>
    </row>
    <row r="231" ht="22.5" spans="1:12">
      <c r="A231" s="105"/>
      <c r="B231" s="105"/>
      <c r="C231" s="105" t="s">
        <v>331</v>
      </c>
      <c r="D231" s="106" t="s">
        <v>362</v>
      </c>
      <c r="E231" s="105" t="s">
        <v>89</v>
      </c>
      <c r="F231" s="97">
        <v>1.1</v>
      </c>
      <c r="G231" s="82">
        <v>4.5</v>
      </c>
      <c r="H231" s="105" t="s">
        <v>90</v>
      </c>
      <c r="I231" s="97">
        <v>53.4</v>
      </c>
      <c r="J231" s="97">
        <v>37.4</v>
      </c>
      <c r="K231" s="97">
        <v>16</v>
      </c>
      <c r="L231" s="110"/>
    </row>
    <row r="232" ht="22.5" spans="1:12">
      <c r="A232" s="105"/>
      <c r="B232" s="105"/>
      <c r="C232" s="105" t="s">
        <v>363</v>
      </c>
      <c r="D232" s="106" t="s">
        <v>364</v>
      </c>
      <c r="E232" s="105" t="s">
        <v>89</v>
      </c>
      <c r="F232" s="97">
        <v>1</v>
      </c>
      <c r="G232" s="82">
        <v>4.5</v>
      </c>
      <c r="H232" s="105" t="s">
        <v>90</v>
      </c>
      <c r="I232" s="97">
        <v>48.5</v>
      </c>
      <c r="J232" s="97">
        <v>34</v>
      </c>
      <c r="K232" s="97">
        <v>14.5</v>
      </c>
      <c r="L232" s="110"/>
    </row>
    <row r="233" ht="22.5" spans="1:12">
      <c r="A233" s="105"/>
      <c r="B233" s="105"/>
      <c r="C233" s="105" t="s">
        <v>363</v>
      </c>
      <c r="D233" s="106" t="s">
        <v>365</v>
      </c>
      <c r="E233" s="105" t="s">
        <v>89</v>
      </c>
      <c r="F233" s="97">
        <v>1.8</v>
      </c>
      <c r="G233" s="82">
        <v>4.5</v>
      </c>
      <c r="H233" s="105" t="s">
        <v>90</v>
      </c>
      <c r="I233" s="97">
        <v>87.3</v>
      </c>
      <c r="J233" s="97">
        <v>61.2</v>
      </c>
      <c r="K233" s="97">
        <v>26.1</v>
      </c>
      <c r="L233" s="110"/>
    </row>
    <row r="234" spans="1:12">
      <c r="A234" s="105"/>
      <c r="B234" s="105"/>
      <c r="C234" s="105" t="s">
        <v>363</v>
      </c>
      <c r="D234" s="106" t="s">
        <v>366</v>
      </c>
      <c r="E234" s="105" t="s">
        <v>89</v>
      </c>
      <c r="F234" s="97">
        <v>1.2</v>
      </c>
      <c r="G234" s="82">
        <v>4.5</v>
      </c>
      <c r="H234" s="105" t="s">
        <v>90</v>
      </c>
      <c r="I234" s="97">
        <v>58.2</v>
      </c>
      <c r="J234" s="97">
        <v>40.8</v>
      </c>
      <c r="K234" s="97">
        <v>17.4</v>
      </c>
      <c r="L234" s="110"/>
    </row>
    <row r="235" ht="22.5" spans="1:12">
      <c r="A235" s="105"/>
      <c r="B235" s="105"/>
      <c r="C235" s="105" t="s">
        <v>325</v>
      </c>
      <c r="D235" s="106" t="s">
        <v>367</v>
      </c>
      <c r="E235" s="105" t="s">
        <v>89</v>
      </c>
      <c r="F235" s="97">
        <v>2.298</v>
      </c>
      <c r="G235" s="82">
        <v>4.5</v>
      </c>
      <c r="H235" s="105" t="s">
        <v>90</v>
      </c>
      <c r="I235" s="97">
        <v>111.5</v>
      </c>
      <c r="J235" s="97">
        <v>78.1</v>
      </c>
      <c r="K235" s="97">
        <v>33.4</v>
      </c>
      <c r="L235" s="110"/>
    </row>
    <row r="236" spans="1:12">
      <c r="A236" s="105"/>
      <c r="B236" s="105"/>
      <c r="C236" s="105" t="s">
        <v>347</v>
      </c>
      <c r="D236" s="106" t="s">
        <v>368</v>
      </c>
      <c r="E236" s="105" t="s">
        <v>89</v>
      </c>
      <c r="F236" s="97">
        <v>1.745</v>
      </c>
      <c r="G236" s="82">
        <v>4.5</v>
      </c>
      <c r="H236" s="105" t="s">
        <v>90</v>
      </c>
      <c r="I236" s="97">
        <v>84.6</v>
      </c>
      <c r="J236" s="97">
        <v>59.3</v>
      </c>
      <c r="K236" s="97">
        <v>25.3</v>
      </c>
      <c r="L236" s="110"/>
    </row>
    <row r="237" ht="22.5" spans="1:12">
      <c r="A237" s="105"/>
      <c r="B237" s="105"/>
      <c r="C237" s="105" t="s">
        <v>363</v>
      </c>
      <c r="D237" s="106" t="s">
        <v>369</v>
      </c>
      <c r="E237" s="105" t="s">
        <v>89</v>
      </c>
      <c r="F237" s="97">
        <v>4</v>
      </c>
      <c r="G237" s="82">
        <v>4.5</v>
      </c>
      <c r="H237" s="105" t="s">
        <v>90</v>
      </c>
      <c r="I237" s="97">
        <v>194</v>
      </c>
      <c r="J237" s="97">
        <v>136</v>
      </c>
      <c r="K237" s="97">
        <v>58</v>
      </c>
      <c r="L237" s="110"/>
    </row>
    <row r="238" spans="1:12">
      <c r="A238" s="105"/>
      <c r="B238" s="105"/>
      <c r="C238" s="105" t="s">
        <v>360</v>
      </c>
      <c r="D238" s="106" t="s">
        <v>370</v>
      </c>
      <c r="E238" s="105" t="s">
        <v>89</v>
      </c>
      <c r="F238" s="97">
        <v>1.734</v>
      </c>
      <c r="G238" s="82">
        <v>4.5</v>
      </c>
      <c r="H238" s="105" t="s">
        <v>90</v>
      </c>
      <c r="I238" s="97">
        <v>84.1</v>
      </c>
      <c r="J238" s="97">
        <v>59</v>
      </c>
      <c r="K238" s="97">
        <v>25.1</v>
      </c>
      <c r="L238" s="110"/>
    </row>
    <row r="239" ht="22.5" spans="1:12">
      <c r="A239" s="105"/>
      <c r="B239" s="105"/>
      <c r="C239" s="105" t="s">
        <v>371</v>
      </c>
      <c r="D239" s="106" t="s">
        <v>372</v>
      </c>
      <c r="E239" s="105" t="s">
        <v>89</v>
      </c>
      <c r="F239" s="97">
        <v>2.2</v>
      </c>
      <c r="G239" s="82">
        <v>4.5</v>
      </c>
      <c r="H239" s="105" t="s">
        <v>90</v>
      </c>
      <c r="I239" s="97">
        <v>106.7</v>
      </c>
      <c r="J239" s="97">
        <v>74.8</v>
      </c>
      <c r="K239" s="97">
        <v>31.9</v>
      </c>
      <c r="L239" s="110"/>
    </row>
    <row r="240" ht="22.5" spans="1:12">
      <c r="A240" s="105"/>
      <c r="B240" s="105"/>
      <c r="C240" s="105" t="s">
        <v>371</v>
      </c>
      <c r="D240" s="106" t="s">
        <v>373</v>
      </c>
      <c r="E240" s="105" t="s">
        <v>89</v>
      </c>
      <c r="F240" s="97">
        <v>3.9</v>
      </c>
      <c r="G240" s="82">
        <v>4.5</v>
      </c>
      <c r="H240" s="105" t="s">
        <v>90</v>
      </c>
      <c r="I240" s="97">
        <v>189.2</v>
      </c>
      <c r="J240" s="97">
        <v>132.6</v>
      </c>
      <c r="K240" s="97">
        <v>56.6</v>
      </c>
      <c r="L240" s="110"/>
    </row>
    <row r="241" spans="1:12">
      <c r="A241" s="105"/>
      <c r="B241" s="105"/>
      <c r="C241" s="105" t="s">
        <v>360</v>
      </c>
      <c r="D241" s="106" t="s">
        <v>370</v>
      </c>
      <c r="E241" s="105" t="s">
        <v>89</v>
      </c>
      <c r="F241" s="97">
        <v>2</v>
      </c>
      <c r="G241" s="82">
        <v>4.5</v>
      </c>
      <c r="H241" s="105" t="s">
        <v>90</v>
      </c>
      <c r="I241" s="97">
        <v>97</v>
      </c>
      <c r="J241" s="97">
        <v>68</v>
      </c>
      <c r="K241" s="97">
        <v>29</v>
      </c>
      <c r="L241" s="110"/>
    </row>
    <row r="242" spans="1:12">
      <c r="A242" s="95" t="s">
        <v>374</v>
      </c>
      <c r="B242" s="95"/>
      <c r="C242" s="95"/>
      <c r="D242" s="102"/>
      <c r="E242" s="95"/>
      <c r="F242" s="103">
        <f t="shared" ref="F242:K242" si="4">F243+F245+F256</f>
        <v>31.45</v>
      </c>
      <c r="G242" s="104"/>
      <c r="H242" s="104"/>
      <c r="I242" s="103">
        <f t="shared" si="4"/>
        <v>1983.76</v>
      </c>
      <c r="J242" s="103">
        <f t="shared" si="4"/>
        <v>837.3</v>
      </c>
      <c r="K242" s="103">
        <f t="shared" si="4"/>
        <v>1146.46</v>
      </c>
      <c r="L242" s="109"/>
    </row>
    <row r="243" spans="1:12">
      <c r="A243" s="105"/>
      <c r="B243" s="105" t="s">
        <v>375</v>
      </c>
      <c r="C243" s="105"/>
      <c r="D243" s="106"/>
      <c r="E243" s="105"/>
      <c r="F243" s="97">
        <v>2.4</v>
      </c>
      <c r="G243" s="82"/>
      <c r="H243" s="105"/>
      <c r="I243" s="97">
        <v>292.4</v>
      </c>
      <c r="J243" s="97">
        <v>37.3</v>
      </c>
      <c r="K243" s="97">
        <v>255.1</v>
      </c>
      <c r="L243" s="110"/>
    </row>
    <row r="244" ht="33.75" spans="1:12">
      <c r="A244" s="105"/>
      <c r="B244" s="105"/>
      <c r="C244" s="105" t="s">
        <v>375</v>
      </c>
      <c r="D244" s="106" t="s">
        <v>376</v>
      </c>
      <c r="E244" s="105" t="s">
        <v>89</v>
      </c>
      <c r="F244" s="97">
        <v>2.4</v>
      </c>
      <c r="G244" s="82">
        <v>3.5</v>
      </c>
      <c r="H244" s="105" t="s">
        <v>90</v>
      </c>
      <c r="I244" s="97">
        <v>292.4</v>
      </c>
      <c r="J244" s="97">
        <v>37.3</v>
      </c>
      <c r="K244" s="97">
        <v>255.1</v>
      </c>
      <c r="L244" s="110"/>
    </row>
    <row r="245" spans="1:12">
      <c r="A245" s="105"/>
      <c r="B245" s="105" t="s">
        <v>377</v>
      </c>
      <c r="C245" s="105"/>
      <c r="D245" s="106"/>
      <c r="E245" s="105"/>
      <c r="F245" s="97">
        <v>25.122</v>
      </c>
      <c r="G245" s="82"/>
      <c r="H245" s="105"/>
      <c r="I245" s="97">
        <v>1513</v>
      </c>
      <c r="J245" s="97">
        <v>666.4</v>
      </c>
      <c r="K245" s="97">
        <v>846.6</v>
      </c>
      <c r="L245" s="110"/>
    </row>
    <row r="246" ht="22.5" spans="1:12">
      <c r="A246" s="105"/>
      <c r="B246" s="105"/>
      <c r="C246" s="105" t="s">
        <v>378</v>
      </c>
      <c r="D246" s="106" t="s">
        <v>379</v>
      </c>
      <c r="E246" s="105" t="s">
        <v>89</v>
      </c>
      <c r="F246" s="97">
        <v>3.368</v>
      </c>
      <c r="G246" s="82">
        <v>4</v>
      </c>
      <c r="H246" s="105" t="s">
        <v>90</v>
      </c>
      <c r="I246" s="97">
        <v>135</v>
      </c>
      <c r="J246" s="97">
        <v>81.4</v>
      </c>
      <c r="K246" s="97">
        <v>53.6</v>
      </c>
      <c r="L246" s="110"/>
    </row>
    <row r="247" ht="22.5" spans="1:12">
      <c r="A247" s="105"/>
      <c r="B247" s="105"/>
      <c r="C247" s="105" t="s">
        <v>380</v>
      </c>
      <c r="D247" s="106" t="s">
        <v>381</v>
      </c>
      <c r="E247" s="105" t="s">
        <v>89</v>
      </c>
      <c r="F247" s="97">
        <v>4</v>
      </c>
      <c r="G247" s="82">
        <v>4.5</v>
      </c>
      <c r="H247" s="105" t="s">
        <v>90</v>
      </c>
      <c r="I247" s="97">
        <v>360</v>
      </c>
      <c r="J247" s="97">
        <v>108.8</v>
      </c>
      <c r="K247" s="97">
        <v>251.2</v>
      </c>
      <c r="L247" s="110"/>
    </row>
    <row r="248" ht="22.5" spans="1:12">
      <c r="A248" s="105"/>
      <c r="B248" s="105"/>
      <c r="C248" s="105" t="s">
        <v>382</v>
      </c>
      <c r="D248" s="106" t="s">
        <v>383</v>
      </c>
      <c r="E248" s="105" t="s">
        <v>89</v>
      </c>
      <c r="F248" s="97">
        <v>1.754</v>
      </c>
      <c r="G248" s="82">
        <v>4.5</v>
      </c>
      <c r="H248" s="105" t="s">
        <v>90</v>
      </c>
      <c r="I248" s="97">
        <v>79</v>
      </c>
      <c r="J248" s="97">
        <v>47.7</v>
      </c>
      <c r="K248" s="97">
        <v>31.3</v>
      </c>
      <c r="L248" s="110"/>
    </row>
    <row r="249" ht="22.5" spans="1:12">
      <c r="A249" s="105"/>
      <c r="B249" s="105"/>
      <c r="C249" s="105" t="s">
        <v>384</v>
      </c>
      <c r="D249" s="106" t="s">
        <v>385</v>
      </c>
      <c r="E249" s="105" t="s">
        <v>89</v>
      </c>
      <c r="F249" s="97">
        <v>0.9</v>
      </c>
      <c r="G249" s="82">
        <v>4.5</v>
      </c>
      <c r="H249" s="105" t="s">
        <v>90</v>
      </c>
      <c r="I249" s="97">
        <v>57</v>
      </c>
      <c r="J249" s="97">
        <v>24.5</v>
      </c>
      <c r="K249" s="97">
        <v>32.5</v>
      </c>
      <c r="L249" s="110"/>
    </row>
    <row r="250" ht="22.5" spans="1:12">
      <c r="A250" s="105"/>
      <c r="B250" s="105"/>
      <c r="C250" s="105" t="s">
        <v>384</v>
      </c>
      <c r="D250" s="106" t="s">
        <v>385</v>
      </c>
      <c r="E250" s="105" t="s">
        <v>89</v>
      </c>
      <c r="F250" s="97">
        <v>2.6</v>
      </c>
      <c r="G250" s="82">
        <v>4.5</v>
      </c>
      <c r="H250" s="105" t="s">
        <v>90</v>
      </c>
      <c r="I250" s="97">
        <v>174</v>
      </c>
      <c r="J250" s="97">
        <v>70.7</v>
      </c>
      <c r="K250" s="97">
        <v>103.3</v>
      </c>
      <c r="L250" s="110"/>
    </row>
    <row r="251" ht="22.5" spans="1:12">
      <c r="A251" s="105"/>
      <c r="B251" s="105"/>
      <c r="C251" s="105" t="s">
        <v>384</v>
      </c>
      <c r="D251" s="106" t="s">
        <v>385</v>
      </c>
      <c r="E251" s="105" t="s">
        <v>89</v>
      </c>
      <c r="F251" s="97">
        <v>1.4</v>
      </c>
      <c r="G251" s="82">
        <v>4</v>
      </c>
      <c r="H251" s="105" t="s">
        <v>90</v>
      </c>
      <c r="I251" s="97">
        <v>83</v>
      </c>
      <c r="J251" s="97">
        <v>33.8</v>
      </c>
      <c r="K251" s="97">
        <v>49.2</v>
      </c>
      <c r="L251" s="110"/>
    </row>
    <row r="252" ht="22.5" spans="1:12">
      <c r="A252" s="105"/>
      <c r="B252" s="105"/>
      <c r="C252" s="105" t="s">
        <v>384</v>
      </c>
      <c r="D252" s="106" t="s">
        <v>385</v>
      </c>
      <c r="E252" s="105" t="s">
        <v>89</v>
      </c>
      <c r="F252" s="97">
        <v>0.4</v>
      </c>
      <c r="G252" s="82">
        <v>3.5</v>
      </c>
      <c r="H252" s="105" t="s">
        <v>90</v>
      </c>
      <c r="I252" s="97">
        <v>19</v>
      </c>
      <c r="J252" s="97">
        <v>8.5</v>
      </c>
      <c r="K252" s="97">
        <v>10.5</v>
      </c>
      <c r="L252" s="110"/>
    </row>
    <row r="253" ht="22.5" spans="1:12">
      <c r="A253" s="105"/>
      <c r="B253" s="105"/>
      <c r="C253" s="105" t="s">
        <v>386</v>
      </c>
      <c r="D253" s="106" t="s">
        <v>387</v>
      </c>
      <c r="E253" s="105" t="s">
        <v>89</v>
      </c>
      <c r="F253" s="97">
        <v>2.6</v>
      </c>
      <c r="G253" s="82">
        <v>4.5</v>
      </c>
      <c r="H253" s="105" t="s">
        <v>90</v>
      </c>
      <c r="I253" s="97">
        <v>116</v>
      </c>
      <c r="J253" s="97">
        <v>70.7</v>
      </c>
      <c r="K253" s="97">
        <v>45.3</v>
      </c>
      <c r="L253" s="110"/>
    </row>
    <row r="254" ht="22.5" spans="1:12">
      <c r="A254" s="105"/>
      <c r="B254" s="105"/>
      <c r="C254" s="105" t="s">
        <v>388</v>
      </c>
      <c r="D254" s="106" t="s">
        <v>389</v>
      </c>
      <c r="E254" s="105" t="s">
        <v>89</v>
      </c>
      <c r="F254" s="97">
        <v>4.1</v>
      </c>
      <c r="G254" s="82">
        <v>4.5</v>
      </c>
      <c r="H254" s="105" t="s">
        <v>90</v>
      </c>
      <c r="I254" s="97">
        <v>220</v>
      </c>
      <c r="J254" s="97">
        <v>111.5</v>
      </c>
      <c r="K254" s="97">
        <v>108.5</v>
      </c>
      <c r="L254" s="110"/>
    </row>
    <row r="255" ht="22.5" spans="1:12">
      <c r="A255" s="105"/>
      <c r="B255" s="105"/>
      <c r="C255" s="105" t="s">
        <v>388</v>
      </c>
      <c r="D255" s="106" t="s">
        <v>390</v>
      </c>
      <c r="E255" s="105" t="s">
        <v>89</v>
      </c>
      <c r="F255" s="97">
        <v>4</v>
      </c>
      <c r="G255" s="82">
        <v>4.5</v>
      </c>
      <c r="H255" s="105" t="s">
        <v>90</v>
      </c>
      <c r="I255" s="97">
        <v>270</v>
      </c>
      <c r="J255" s="97">
        <v>108.8</v>
      </c>
      <c r="K255" s="97">
        <v>161.2</v>
      </c>
      <c r="L255" s="110"/>
    </row>
    <row r="256" spans="1:12">
      <c r="A256" s="105"/>
      <c r="B256" s="105" t="s">
        <v>391</v>
      </c>
      <c r="C256" s="105"/>
      <c r="D256" s="106"/>
      <c r="E256" s="105"/>
      <c r="F256" s="97">
        <v>3.928</v>
      </c>
      <c r="G256" s="82"/>
      <c r="H256" s="105"/>
      <c r="I256" s="97">
        <v>178.36</v>
      </c>
      <c r="J256" s="97">
        <v>133.6</v>
      </c>
      <c r="K256" s="97">
        <v>44.76</v>
      </c>
      <c r="L256" s="110"/>
    </row>
    <row r="257" ht="22.5" spans="1:12">
      <c r="A257" s="105"/>
      <c r="B257" s="105"/>
      <c r="C257" s="105" t="s">
        <v>392</v>
      </c>
      <c r="D257" s="106" t="s">
        <v>393</v>
      </c>
      <c r="E257" s="105" t="s">
        <v>89</v>
      </c>
      <c r="F257" s="97">
        <v>3.928</v>
      </c>
      <c r="G257" s="82">
        <v>4.5</v>
      </c>
      <c r="H257" s="105" t="s">
        <v>90</v>
      </c>
      <c r="I257" s="97">
        <v>178.36</v>
      </c>
      <c r="J257" s="97">
        <v>133.6</v>
      </c>
      <c r="K257" s="97">
        <v>44.76</v>
      </c>
      <c r="L257" s="110"/>
    </row>
    <row r="258" spans="1:12">
      <c r="A258" s="95" t="s">
        <v>394</v>
      </c>
      <c r="B258" s="95"/>
      <c r="C258" s="95"/>
      <c r="D258" s="102"/>
      <c r="E258" s="95"/>
      <c r="F258" s="103">
        <f t="shared" ref="F258:K258" si="5">F259+F282+F289+F303</f>
        <v>84.168</v>
      </c>
      <c r="G258" s="104"/>
      <c r="H258" s="104"/>
      <c r="I258" s="103">
        <f t="shared" si="5"/>
        <v>7710.57</v>
      </c>
      <c r="J258" s="103">
        <f t="shared" si="5"/>
        <v>2144.3</v>
      </c>
      <c r="K258" s="103">
        <f t="shared" si="5"/>
        <v>5566.27</v>
      </c>
      <c r="L258" s="109"/>
    </row>
    <row r="259" spans="1:12">
      <c r="A259" s="105"/>
      <c r="B259" s="105" t="s">
        <v>395</v>
      </c>
      <c r="C259" s="105"/>
      <c r="D259" s="106"/>
      <c r="E259" s="105"/>
      <c r="F259" s="97">
        <v>39.571</v>
      </c>
      <c r="G259" s="82"/>
      <c r="H259" s="105"/>
      <c r="I259" s="97">
        <v>2705.8</v>
      </c>
      <c r="J259" s="97">
        <v>1076.5</v>
      </c>
      <c r="K259" s="97">
        <v>1629.3</v>
      </c>
      <c r="L259" s="110"/>
    </row>
    <row r="260" ht="22.5" spans="1:12">
      <c r="A260" s="105"/>
      <c r="B260" s="105"/>
      <c r="C260" s="105" t="s">
        <v>396</v>
      </c>
      <c r="D260" s="106" t="s">
        <v>397</v>
      </c>
      <c r="E260" s="105" t="s">
        <v>89</v>
      </c>
      <c r="F260" s="97">
        <v>1.422</v>
      </c>
      <c r="G260" s="82">
        <v>4.5</v>
      </c>
      <c r="H260" s="105" t="s">
        <v>90</v>
      </c>
      <c r="I260" s="97">
        <v>113.8</v>
      </c>
      <c r="J260" s="97">
        <v>38.7</v>
      </c>
      <c r="K260" s="97">
        <v>75.1</v>
      </c>
      <c r="L260" s="110"/>
    </row>
    <row r="261" ht="22.5" spans="1:12">
      <c r="A261" s="105"/>
      <c r="B261" s="105"/>
      <c r="C261" s="105" t="s">
        <v>396</v>
      </c>
      <c r="D261" s="106" t="s">
        <v>398</v>
      </c>
      <c r="E261" s="105" t="s">
        <v>89</v>
      </c>
      <c r="F261" s="97">
        <v>4.14</v>
      </c>
      <c r="G261" s="82">
        <v>4.5</v>
      </c>
      <c r="H261" s="105" t="s">
        <v>90</v>
      </c>
      <c r="I261" s="97">
        <v>331.2</v>
      </c>
      <c r="J261" s="97">
        <v>112.6</v>
      </c>
      <c r="K261" s="97">
        <v>218.6</v>
      </c>
      <c r="L261" s="110"/>
    </row>
    <row r="262" ht="22.5" spans="1:12">
      <c r="A262" s="105"/>
      <c r="B262" s="105"/>
      <c r="C262" s="105" t="s">
        <v>396</v>
      </c>
      <c r="D262" s="106" t="s">
        <v>399</v>
      </c>
      <c r="E262" s="105" t="s">
        <v>89</v>
      </c>
      <c r="F262" s="97">
        <v>1.247</v>
      </c>
      <c r="G262" s="82"/>
      <c r="H262" s="105" t="s">
        <v>90</v>
      </c>
      <c r="I262" s="97">
        <v>99.8</v>
      </c>
      <c r="J262" s="97">
        <v>33.9</v>
      </c>
      <c r="K262" s="97">
        <v>65.9</v>
      </c>
      <c r="L262" s="110"/>
    </row>
    <row r="263" ht="22.5" spans="1:12">
      <c r="A263" s="105"/>
      <c r="B263" s="105"/>
      <c r="C263" s="105" t="s">
        <v>400</v>
      </c>
      <c r="D263" s="106" t="s">
        <v>401</v>
      </c>
      <c r="E263" s="105" t="s">
        <v>89</v>
      </c>
      <c r="F263" s="97">
        <v>1.257</v>
      </c>
      <c r="G263" s="82">
        <v>4.5</v>
      </c>
      <c r="H263" s="105" t="s">
        <v>90</v>
      </c>
      <c r="I263" s="97">
        <v>100.6</v>
      </c>
      <c r="J263" s="97">
        <v>34.2</v>
      </c>
      <c r="K263" s="97">
        <v>66.4</v>
      </c>
      <c r="L263" s="110"/>
    </row>
    <row r="264" ht="22.5" spans="1:12">
      <c r="A264" s="105"/>
      <c r="B264" s="105"/>
      <c r="C264" s="105" t="s">
        <v>400</v>
      </c>
      <c r="D264" s="106" t="s">
        <v>402</v>
      </c>
      <c r="E264" s="105" t="s">
        <v>89</v>
      </c>
      <c r="F264" s="97">
        <v>0.5</v>
      </c>
      <c r="G264" s="82">
        <v>0</v>
      </c>
      <c r="H264" s="105" t="s">
        <v>90</v>
      </c>
      <c r="I264" s="97">
        <v>30</v>
      </c>
      <c r="J264" s="97">
        <v>13.6</v>
      </c>
      <c r="K264" s="97">
        <v>16.4</v>
      </c>
      <c r="L264" s="110"/>
    </row>
    <row r="265" ht="22.5" spans="1:12">
      <c r="A265" s="105"/>
      <c r="B265" s="105"/>
      <c r="C265" s="105" t="s">
        <v>400</v>
      </c>
      <c r="D265" s="106" t="s">
        <v>402</v>
      </c>
      <c r="E265" s="105" t="s">
        <v>89</v>
      </c>
      <c r="F265" s="97">
        <v>0.91</v>
      </c>
      <c r="G265" s="82">
        <v>4.5</v>
      </c>
      <c r="H265" s="105" t="s">
        <v>90</v>
      </c>
      <c r="I265" s="97">
        <v>54.6</v>
      </c>
      <c r="J265" s="97">
        <v>24.8</v>
      </c>
      <c r="K265" s="97">
        <v>29.8</v>
      </c>
      <c r="L265" s="110"/>
    </row>
    <row r="266" ht="22.5" spans="1:12">
      <c r="A266" s="105"/>
      <c r="B266" s="105"/>
      <c r="C266" s="105" t="s">
        <v>403</v>
      </c>
      <c r="D266" s="106" t="s">
        <v>404</v>
      </c>
      <c r="E266" s="105" t="s">
        <v>89</v>
      </c>
      <c r="F266" s="97">
        <v>1.7</v>
      </c>
      <c r="G266" s="82">
        <v>0</v>
      </c>
      <c r="H266" s="105" t="s">
        <v>90</v>
      </c>
      <c r="I266" s="97">
        <v>102</v>
      </c>
      <c r="J266" s="97">
        <v>46.2</v>
      </c>
      <c r="K266" s="97">
        <v>55.8</v>
      </c>
      <c r="L266" s="110"/>
    </row>
    <row r="267" ht="22.5" spans="1:12">
      <c r="A267" s="105"/>
      <c r="B267" s="105"/>
      <c r="C267" s="105" t="s">
        <v>403</v>
      </c>
      <c r="D267" s="106" t="s">
        <v>404</v>
      </c>
      <c r="E267" s="105" t="s">
        <v>89</v>
      </c>
      <c r="F267" s="97">
        <v>2.768</v>
      </c>
      <c r="G267" s="82">
        <v>4.5</v>
      </c>
      <c r="H267" s="105" t="s">
        <v>90</v>
      </c>
      <c r="I267" s="97">
        <v>166.1</v>
      </c>
      <c r="J267" s="97">
        <v>75.3</v>
      </c>
      <c r="K267" s="97">
        <v>90.8</v>
      </c>
      <c r="L267" s="110"/>
    </row>
    <row r="268" ht="22.5" spans="1:12">
      <c r="A268" s="105"/>
      <c r="B268" s="105"/>
      <c r="C268" s="105" t="s">
        <v>403</v>
      </c>
      <c r="D268" s="106" t="s">
        <v>405</v>
      </c>
      <c r="E268" s="105" t="s">
        <v>89</v>
      </c>
      <c r="F268" s="97">
        <v>1.6</v>
      </c>
      <c r="G268" s="82">
        <v>4.5</v>
      </c>
      <c r="H268" s="105" t="s">
        <v>90</v>
      </c>
      <c r="I268" s="97">
        <v>96</v>
      </c>
      <c r="J268" s="97">
        <v>43.5</v>
      </c>
      <c r="K268" s="97">
        <v>52.5</v>
      </c>
      <c r="L268" s="110"/>
    </row>
    <row r="269" ht="22.5" spans="1:12">
      <c r="A269" s="105"/>
      <c r="B269" s="105"/>
      <c r="C269" s="105" t="s">
        <v>403</v>
      </c>
      <c r="D269" s="106" t="s">
        <v>406</v>
      </c>
      <c r="E269" s="105" t="s">
        <v>89</v>
      </c>
      <c r="F269" s="97">
        <v>1.326</v>
      </c>
      <c r="G269" s="82">
        <v>4.5</v>
      </c>
      <c r="H269" s="105" t="s">
        <v>90</v>
      </c>
      <c r="I269" s="97">
        <v>79.6</v>
      </c>
      <c r="J269" s="97">
        <v>36.1</v>
      </c>
      <c r="K269" s="97">
        <v>43.5</v>
      </c>
      <c r="L269" s="110"/>
    </row>
    <row r="270" ht="22.5" spans="1:12">
      <c r="A270" s="105"/>
      <c r="B270" s="105"/>
      <c r="C270" s="105" t="s">
        <v>403</v>
      </c>
      <c r="D270" s="106" t="s">
        <v>406</v>
      </c>
      <c r="E270" s="105" t="s">
        <v>89</v>
      </c>
      <c r="F270" s="97">
        <v>0.969</v>
      </c>
      <c r="G270" s="82">
        <v>4.5</v>
      </c>
      <c r="H270" s="105" t="s">
        <v>90</v>
      </c>
      <c r="I270" s="97">
        <v>58.1</v>
      </c>
      <c r="J270" s="97">
        <v>26.4</v>
      </c>
      <c r="K270" s="97">
        <v>31.7</v>
      </c>
      <c r="L270" s="110"/>
    </row>
    <row r="271" ht="22.5" spans="1:12">
      <c r="A271" s="105"/>
      <c r="B271" s="105"/>
      <c r="C271" s="105" t="s">
        <v>407</v>
      </c>
      <c r="D271" s="106" t="s">
        <v>408</v>
      </c>
      <c r="E271" s="105" t="s">
        <v>89</v>
      </c>
      <c r="F271" s="97">
        <v>2.234</v>
      </c>
      <c r="G271" s="82">
        <v>4.5</v>
      </c>
      <c r="H271" s="105" t="s">
        <v>90</v>
      </c>
      <c r="I271" s="97">
        <v>167.6</v>
      </c>
      <c r="J271" s="97">
        <v>60.8</v>
      </c>
      <c r="K271" s="97">
        <v>106.8</v>
      </c>
      <c r="L271" s="110"/>
    </row>
    <row r="272" ht="22.5" spans="1:12">
      <c r="A272" s="105"/>
      <c r="B272" s="105"/>
      <c r="C272" s="105" t="s">
        <v>407</v>
      </c>
      <c r="D272" s="106" t="s">
        <v>409</v>
      </c>
      <c r="E272" s="105" t="s">
        <v>89</v>
      </c>
      <c r="F272" s="97">
        <v>1.107</v>
      </c>
      <c r="G272" s="82">
        <v>4.5</v>
      </c>
      <c r="H272" s="105" t="s">
        <v>90</v>
      </c>
      <c r="I272" s="97">
        <v>83</v>
      </c>
      <c r="J272" s="97">
        <v>30.1</v>
      </c>
      <c r="K272" s="97">
        <v>52.9</v>
      </c>
      <c r="L272" s="110"/>
    </row>
    <row r="273" ht="22.5" spans="1:12">
      <c r="A273" s="105"/>
      <c r="B273" s="105"/>
      <c r="C273" s="105" t="s">
        <v>407</v>
      </c>
      <c r="D273" s="106" t="s">
        <v>409</v>
      </c>
      <c r="E273" s="105" t="s">
        <v>89</v>
      </c>
      <c r="F273" s="97">
        <v>1.496</v>
      </c>
      <c r="G273" s="82">
        <v>4.5</v>
      </c>
      <c r="H273" s="105" t="s">
        <v>90</v>
      </c>
      <c r="I273" s="97">
        <v>112.2</v>
      </c>
      <c r="J273" s="97">
        <v>40.7</v>
      </c>
      <c r="K273" s="97">
        <v>71.5</v>
      </c>
      <c r="L273" s="110"/>
    </row>
    <row r="274" ht="22.5" spans="1:12">
      <c r="A274" s="105"/>
      <c r="B274" s="105"/>
      <c r="C274" s="105" t="s">
        <v>407</v>
      </c>
      <c r="D274" s="106" t="s">
        <v>410</v>
      </c>
      <c r="E274" s="105" t="s">
        <v>89</v>
      </c>
      <c r="F274" s="97">
        <v>0.705</v>
      </c>
      <c r="G274" s="82">
        <v>4.5</v>
      </c>
      <c r="H274" s="105" t="s">
        <v>90</v>
      </c>
      <c r="I274" s="97">
        <v>52.9</v>
      </c>
      <c r="J274" s="97">
        <v>19.2</v>
      </c>
      <c r="K274" s="97">
        <v>33.7</v>
      </c>
      <c r="L274" s="110"/>
    </row>
    <row r="275" spans="1:12">
      <c r="A275" s="105"/>
      <c r="B275" s="105"/>
      <c r="C275" s="105" t="s">
        <v>407</v>
      </c>
      <c r="D275" s="106" t="s">
        <v>411</v>
      </c>
      <c r="E275" s="105" t="s">
        <v>89</v>
      </c>
      <c r="F275" s="97">
        <v>2.19</v>
      </c>
      <c r="G275" s="82">
        <v>4.5</v>
      </c>
      <c r="H275" s="105" t="s">
        <v>90</v>
      </c>
      <c r="I275" s="97">
        <v>164.3</v>
      </c>
      <c r="J275" s="97">
        <v>59.6</v>
      </c>
      <c r="K275" s="97">
        <v>104.7</v>
      </c>
      <c r="L275" s="110"/>
    </row>
    <row r="276" ht="22.5" spans="1:12">
      <c r="A276" s="105"/>
      <c r="B276" s="105"/>
      <c r="C276" s="105" t="s">
        <v>407</v>
      </c>
      <c r="D276" s="106" t="s">
        <v>412</v>
      </c>
      <c r="E276" s="105" t="s">
        <v>89</v>
      </c>
      <c r="F276" s="97">
        <v>3.6</v>
      </c>
      <c r="G276" s="82">
        <v>4.5</v>
      </c>
      <c r="H276" s="105" t="s">
        <v>90</v>
      </c>
      <c r="I276" s="97">
        <v>270</v>
      </c>
      <c r="J276" s="97">
        <v>97.9</v>
      </c>
      <c r="K276" s="97">
        <v>172.1</v>
      </c>
      <c r="L276" s="110"/>
    </row>
    <row r="277" ht="22.5" spans="1:12">
      <c r="A277" s="105"/>
      <c r="B277" s="105"/>
      <c r="C277" s="105" t="s">
        <v>407</v>
      </c>
      <c r="D277" s="106" t="s">
        <v>413</v>
      </c>
      <c r="E277" s="105" t="s">
        <v>89</v>
      </c>
      <c r="F277" s="97">
        <v>0.853</v>
      </c>
      <c r="G277" s="82"/>
      <c r="H277" s="105" t="s">
        <v>90</v>
      </c>
      <c r="I277" s="97">
        <v>51.2</v>
      </c>
      <c r="J277" s="97">
        <v>23.2</v>
      </c>
      <c r="K277" s="97">
        <v>28</v>
      </c>
      <c r="L277" s="110"/>
    </row>
    <row r="278" ht="22.5" spans="1:12">
      <c r="A278" s="105"/>
      <c r="B278" s="105"/>
      <c r="C278" s="105" t="s">
        <v>407</v>
      </c>
      <c r="D278" s="106" t="s">
        <v>413</v>
      </c>
      <c r="E278" s="105" t="s">
        <v>89</v>
      </c>
      <c r="F278" s="97">
        <v>0.047</v>
      </c>
      <c r="G278" s="82">
        <v>4.5</v>
      </c>
      <c r="H278" s="105" t="s">
        <v>90</v>
      </c>
      <c r="I278" s="97">
        <v>2.8</v>
      </c>
      <c r="J278" s="97">
        <v>1.3</v>
      </c>
      <c r="K278" s="97">
        <v>1.5</v>
      </c>
      <c r="L278" s="110"/>
    </row>
    <row r="279" ht="22.5" spans="1:12">
      <c r="A279" s="105"/>
      <c r="B279" s="105"/>
      <c r="C279" s="105" t="s">
        <v>407</v>
      </c>
      <c r="D279" s="106" t="s">
        <v>414</v>
      </c>
      <c r="E279" s="105" t="s">
        <v>89</v>
      </c>
      <c r="F279" s="97">
        <v>0.447</v>
      </c>
      <c r="G279" s="82">
        <v>4.5</v>
      </c>
      <c r="H279" s="105" t="s">
        <v>90</v>
      </c>
      <c r="I279" s="97">
        <v>26.8</v>
      </c>
      <c r="J279" s="97">
        <v>12.2</v>
      </c>
      <c r="K279" s="97">
        <v>14.6</v>
      </c>
      <c r="L279" s="110"/>
    </row>
    <row r="280" ht="22.5" spans="1:12">
      <c r="A280" s="105"/>
      <c r="B280" s="105"/>
      <c r="C280" s="105" t="s">
        <v>407</v>
      </c>
      <c r="D280" s="106" t="s">
        <v>414</v>
      </c>
      <c r="E280" s="105" t="s">
        <v>89</v>
      </c>
      <c r="F280" s="97">
        <v>2.553</v>
      </c>
      <c r="G280" s="82">
        <v>4.5</v>
      </c>
      <c r="H280" s="105" t="s">
        <v>90</v>
      </c>
      <c r="I280" s="97">
        <v>153.2</v>
      </c>
      <c r="J280" s="97">
        <v>69.4</v>
      </c>
      <c r="K280" s="97">
        <v>83.8</v>
      </c>
      <c r="L280" s="110"/>
    </row>
    <row r="281" ht="22.5" spans="1:12">
      <c r="A281" s="105"/>
      <c r="B281" s="105"/>
      <c r="C281" s="105" t="s">
        <v>415</v>
      </c>
      <c r="D281" s="106" t="s">
        <v>416</v>
      </c>
      <c r="E281" s="105" t="s">
        <v>89</v>
      </c>
      <c r="F281" s="97">
        <v>6.5</v>
      </c>
      <c r="G281" s="82">
        <v>4.5</v>
      </c>
      <c r="H281" s="105" t="s">
        <v>90</v>
      </c>
      <c r="I281" s="97">
        <v>390</v>
      </c>
      <c r="J281" s="97">
        <v>176.8</v>
      </c>
      <c r="K281" s="97">
        <v>213.2</v>
      </c>
      <c r="L281" s="110"/>
    </row>
    <row r="282" spans="1:12">
      <c r="A282" s="105"/>
      <c r="B282" s="105" t="s">
        <v>45</v>
      </c>
      <c r="C282" s="105"/>
      <c r="D282" s="106"/>
      <c r="E282" s="105"/>
      <c r="F282" s="97">
        <v>12.262</v>
      </c>
      <c r="G282" s="82"/>
      <c r="H282" s="105"/>
      <c r="I282" s="97">
        <v>1751.72</v>
      </c>
      <c r="J282" s="97">
        <v>333.5</v>
      </c>
      <c r="K282" s="97">
        <v>1418.22</v>
      </c>
      <c r="L282" s="110"/>
    </row>
    <row r="283" ht="45" spans="1:12">
      <c r="A283" s="105"/>
      <c r="B283" s="105"/>
      <c r="C283" s="105" t="s">
        <v>417</v>
      </c>
      <c r="D283" s="106" t="s">
        <v>418</v>
      </c>
      <c r="E283" s="105" t="s">
        <v>89</v>
      </c>
      <c r="F283" s="97">
        <v>2.6</v>
      </c>
      <c r="G283" s="82">
        <v>4.5</v>
      </c>
      <c r="H283" s="105" t="s">
        <v>90</v>
      </c>
      <c r="I283" s="97">
        <v>358.3</v>
      </c>
      <c r="J283" s="97">
        <v>70.7</v>
      </c>
      <c r="K283" s="97">
        <v>287.6</v>
      </c>
      <c r="L283" s="110"/>
    </row>
    <row r="284" ht="22.5" spans="1:12">
      <c r="A284" s="105"/>
      <c r="B284" s="105"/>
      <c r="C284" s="105" t="s">
        <v>419</v>
      </c>
      <c r="D284" s="106" t="s">
        <v>420</v>
      </c>
      <c r="E284" s="105" t="s">
        <v>89</v>
      </c>
      <c r="F284" s="97">
        <v>1.45</v>
      </c>
      <c r="G284" s="82">
        <v>4.5</v>
      </c>
      <c r="H284" s="105" t="s">
        <v>90</v>
      </c>
      <c r="I284" s="97">
        <v>199.8</v>
      </c>
      <c r="J284" s="97">
        <v>39.4</v>
      </c>
      <c r="K284" s="97">
        <v>160.4</v>
      </c>
      <c r="L284" s="110"/>
    </row>
    <row r="285" ht="22.5" spans="1:12">
      <c r="A285" s="105"/>
      <c r="B285" s="105"/>
      <c r="C285" s="105" t="s">
        <v>419</v>
      </c>
      <c r="D285" s="106" t="s">
        <v>420</v>
      </c>
      <c r="E285" s="105" t="s">
        <v>89</v>
      </c>
      <c r="F285" s="97">
        <v>1.712</v>
      </c>
      <c r="G285" s="82">
        <v>4.5</v>
      </c>
      <c r="H285" s="105" t="s">
        <v>90</v>
      </c>
      <c r="I285" s="97">
        <v>235.94</v>
      </c>
      <c r="J285" s="97">
        <v>46.6</v>
      </c>
      <c r="K285" s="97">
        <v>189.34</v>
      </c>
      <c r="L285" s="110"/>
    </row>
    <row r="286" ht="22.5" spans="1:12">
      <c r="A286" s="105"/>
      <c r="B286" s="105"/>
      <c r="C286" s="105" t="s">
        <v>419</v>
      </c>
      <c r="D286" s="106" t="s">
        <v>421</v>
      </c>
      <c r="E286" s="105" t="s">
        <v>89</v>
      </c>
      <c r="F286" s="97">
        <v>1</v>
      </c>
      <c r="G286" s="82">
        <v>4.5</v>
      </c>
      <c r="H286" s="105" t="s">
        <v>90</v>
      </c>
      <c r="I286" s="97">
        <v>137.8</v>
      </c>
      <c r="J286" s="97">
        <v>27.2</v>
      </c>
      <c r="K286" s="97">
        <v>110.6</v>
      </c>
      <c r="L286" s="110"/>
    </row>
    <row r="287" ht="22.5" spans="1:12">
      <c r="A287" s="105"/>
      <c r="B287" s="105"/>
      <c r="C287" s="105" t="s">
        <v>422</v>
      </c>
      <c r="D287" s="106" t="s">
        <v>423</v>
      </c>
      <c r="E287" s="105" t="s">
        <v>89</v>
      </c>
      <c r="F287" s="97">
        <v>4.5</v>
      </c>
      <c r="G287" s="82">
        <v>4.5</v>
      </c>
      <c r="H287" s="105" t="s">
        <v>90</v>
      </c>
      <c r="I287" s="97">
        <v>670.78</v>
      </c>
      <c r="J287" s="97">
        <v>122.4</v>
      </c>
      <c r="K287" s="97">
        <v>548.38</v>
      </c>
      <c r="L287" s="110"/>
    </row>
    <row r="288" ht="22.5" spans="1:12">
      <c r="A288" s="105"/>
      <c r="B288" s="105"/>
      <c r="C288" s="105" t="s">
        <v>424</v>
      </c>
      <c r="D288" s="106" t="s">
        <v>425</v>
      </c>
      <c r="E288" s="105" t="s">
        <v>89</v>
      </c>
      <c r="F288" s="97">
        <v>1</v>
      </c>
      <c r="G288" s="82">
        <v>4.5</v>
      </c>
      <c r="H288" s="105" t="s">
        <v>90</v>
      </c>
      <c r="I288" s="97">
        <v>149.1</v>
      </c>
      <c r="J288" s="97">
        <v>27.2</v>
      </c>
      <c r="K288" s="97">
        <v>121.9</v>
      </c>
      <c r="L288" s="110"/>
    </row>
    <row r="289" spans="1:12">
      <c r="A289" s="105"/>
      <c r="B289" s="105" t="s">
        <v>426</v>
      </c>
      <c r="C289" s="105"/>
      <c r="D289" s="106"/>
      <c r="E289" s="105"/>
      <c r="F289" s="97">
        <v>14.067</v>
      </c>
      <c r="G289" s="82"/>
      <c r="H289" s="105"/>
      <c r="I289" s="97">
        <v>1572.15</v>
      </c>
      <c r="J289" s="97">
        <v>347.9</v>
      </c>
      <c r="K289" s="97">
        <v>1224.25</v>
      </c>
      <c r="L289" s="110"/>
    </row>
    <row r="290" spans="1:12">
      <c r="A290" s="105"/>
      <c r="B290" s="105"/>
      <c r="C290" s="105" t="s">
        <v>426</v>
      </c>
      <c r="D290" s="106" t="s">
        <v>427</v>
      </c>
      <c r="E290" s="105" t="s">
        <v>89</v>
      </c>
      <c r="F290" s="97">
        <v>2.557</v>
      </c>
      <c r="G290" s="82">
        <v>4.5</v>
      </c>
      <c r="H290" s="105" t="s">
        <v>90</v>
      </c>
      <c r="I290" s="97">
        <v>330.95</v>
      </c>
      <c r="J290" s="97">
        <v>69.6</v>
      </c>
      <c r="K290" s="97">
        <v>261.35</v>
      </c>
      <c r="L290" s="110"/>
    </row>
    <row r="291" spans="1:12">
      <c r="A291" s="105"/>
      <c r="B291" s="105"/>
      <c r="C291" s="105" t="s">
        <v>426</v>
      </c>
      <c r="D291" s="106" t="s">
        <v>428</v>
      </c>
      <c r="E291" s="105" t="s">
        <v>89</v>
      </c>
      <c r="F291" s="97">
        <v>0.767</v>
      </c>
      <c r="G291" s="82">
        <v>4</v>
      </c>
      <c r="H291" s="105" t="s">
        <v>90</v>
      </c>
      <c r="I291" s="97">
        <v>67.59</v>
      </c>
      <c r="J291" s="97">
        <v>18.5</v>
      </c>
      <c r="K291" s="97">
        <v>49.09</v>
      </c>
      <c r="L291" s="110"/>
    </row>
    <row r="292" ht="22.5" spans="1:12">
      <c r="A292" s="105"/>
      <c r="B292" s="105"/>
      <c r="C292" s="105" t="s">
        <v>426</v>
      </c>
      <c r="D292" s="106" t="s">
        <v>429</v>
      </c>
      <c r="E292" s="105" t="s">
        <v>89</v>
      </c>
      <c r="F292" s="97">
        <v>0.53</v>
      </c>
      <c r="G292" s="82">
        <v>4</v>
      </c>
      <c r="H292" s="105" t="s">
        <v>90</v>
      </c>
      <c r="I292" s="97">
        <v>52.25</v>
      </c>
      <c r="J292" s="97">
        <v>12.8</v>
      </c>
      <c r="K292" s="97">
        <v>39.45</v>
      </c>
      <c r="L292" s="110"/>
    </row>
    <row r="293" ht="22.5" spans="1:12">
      <c r="A293" s="105"/>
      <c r="B293" s="105"/>
      <c r="C293" s="105" t="s">
        <v>426</v>
      </c>
      <c r="D293" s="106" t="s">
        <v>430</v>
      </c>
      <c r="E293" s="105" t="s">
        <v>89</v>
      </c>
      <c r="F293" s="97">
        <v>0.457</v>
      </c>
      <c r="G293" s="82">
        <v>4.5</v>
      </c>
      <c r="H293" s="105" t="s">
        <v>90</v>
      </c>
      <c r="I293" s="97">
        <v>71.86</v>
      </c>
      <c r="J293" s="97">
        <v>12.4</v>
      </c>
      <c r="K293" s="97">
        <v>59.46</v>
      </c>
      <c r="L293" s="110"/>
    </row>
    <row r="294" spans="1:12">
      <c r="A294" s="105"/>
      <c r="B294" s="105"/>
      <c r="C294" s="105" t="s">
        <v>426</v>
      </c>
      <c r="D294" s="106" t="s">
        <v>431</v>
      </c>
      <c r="E294" s="105" t="s">
        <v>89</v>
      </c>
      <c r="F294" s="97">
        <v>2.575</v>
      </c>
      <c r="G294" s="82">
        <v>4</v>
      </c>
      <c r="H294" s="105" t="s">
        <v>90</v>
      </c>
      <c r="I294" s="97">
        <v>226.98</v>
      </c>
      <c r="J294" s="97">
        <v>62.3</v>
      </c>
      <c r="K294" s="97">
        <v>164.68</v>
      </c>
      <c r="L294" s="110"/>
    </row>
    <row r="295" spans="1:12">
      <c r="A295" s="105"/>
      <c r="B295" s="105"/>
      <c r="C295" s="105" t="s">
        <v>426</v>
      </c>
      <c r="D295" s="106" t="s">
        <v>432</v>
      </c>
      <c r="E295" s="105" t="s">
        <v>89</v>
      </c>
      <c r="F295" s="97">
        <v>2</v>
      </c>
      <c r="G295" s="82">
        <v>4</v>
      </c>
      <c r="H295" s="105" t="s">
        <v>90</v>
      </c>
      <c r="I295" s="97">
        <v>181.58</v>
      </c>
      <c r="J295" s="97">
        <v>48.4</v>
      </c>
      <c r="K295" s="97">
        <v>133.18</v>
      </c>
      <c r="L295" s="110"/>
    </row>
    <row r="296" spans="1:12">
      <c r="A296" s="105"/>
      <c r="B296" s="105"/>
      <c r="C296" s="105" t="s">
        <v>426</v>
      </c>
      <c r="D296" s="106" t="s">
        <v>433</v>
      </c>
      <c r="E296" s="105" t="s">
        <v>89</v>
      </c>
      <c r="F296" s="97">
        <v>0.829</v>
      </c>
      <c r="G296" s="82">
        <v>4</v>
      </c>
      <c r="H296" s="105" t="s">
        <v>90</v>
      </c>
      <c r="I296" s="97">
        <v>126.63</v>
      </c>
      <c r="J296" s="97">
        <v>20</v>
      </c>
      <c r="K296" s="97">
        <v>106.63</v>
      </c>
      <c r="L296" s="110"/>
    </row>
    <row r="297" ht="33.75" spans="1:12">
      <c r="A297" s="105"/>
      <c r="B297" s="105"/>
      <c r="C297" s="105" t="s">
        <v>434</v>
      </c>
      <c r="D297" s="106" t="s">
        <v>435</v>
      </c>
      <c r="E297" s="105" t="s">
        <v>89</v>
      </c>
      <c r="F297" s="97">
        <v>1.136</v>
      </c>
      <c r="G297" s="82">
        <v>3.5</v>
      </c>
      <c r="H297" s="105" t="s">
        <v>90</v>
      </c>
      <c r="I297" s="97">
        <v>124.42</v>
      </c>
      <c r="J297" s="97">
        <v>24</v>
      </c>
      <c r="K297" s="97">
        <v>100.42</v>
      </c>
      <c r="L297" s="110"/>
    </row>
    <row r="298" ht="33.75" spans="1:12">
      <c r="A298" s="105"/>
      <c r="B298" s="105"/>
      <c r="C298" s="105" t="s">
        <v>436</v>
      </c>
      <c r="D298" s="106" t="s">
        <v>437</v>
      </c>
      <c r="E298" s="105" t="s">
        <v>89</v>
      </c>
      <c r="F298" s="97">
        <v>0.225</v>
      </c>
      <c r="G298" s="82">
        <v>4.5</v>
      </c>
      <c r="H298" s="105" t="s">
        <v>90</v>
      </c>
      <c r="I298" s="97">
        <v>28.65</v>
      </c>
      <c r="J298" s="97">
        <v>6.1</v>
      </c>
      <c r="K298" s="97">
        <v>22.55</v>
      </c>
      <c r="L298" s="110"/>
    </row>
    <row r="299" ht="33.75" spans="1:12">
      <c r="A299" s="105"/>
      <c r="B299" s="105"/>
      <c r="C299" s="105" t="s">
        <v>436</v>
      </c>
      <c r="D299" s="106" t="s">
        <v>438</v>
      </c>
      <c r="E299" s="105" t="s">
        <v>89</v>
      </c>
      <c r="F299" s="97">
        <v>0.989</v>
      </c>
      <c r="G299" s="82">
        <v>4.5</v>
      </c>
      <c r="H299" s="105" t="s">
        <v>90</v>
      </c>
      <c r="I299" s="97">
        <v>145.17</v>
      </c>
      <c r="J299" s="97">
        <v>26.9</v>
      </c>
      <c r="K299" s="97">
        <v>118.27</v>
      </c>
      <c r="L299" s="110"/>
    </row>
    <row r="300" ht="33.75" spans="1:12">
      <c r="A300" s="105"/>
      <c r="B300" s="105"/>
      <c r="C300" s="105" t="s">
        <v>436</v>
      </c>
      <c r="D300" s="106" t="s">
        <v>439</v>
      </c>
      <c r="E300" s="105" t="s">
        <v>89</v>
      </c>
      <c r="F300" s="97">
        <v>0.36</v>
      </c>
      <c r="G300" s="82">
        <v>4.5</v>
      </c>
      <c r="H300" s="105" t="s">
        <v>90</v>
      </c>
      <c r="I300" s="97">
        <v>39.95</v>
      </c>
      <c r="J300" s="97">
        <v>9.8</v>
      </c>
      <c r="K300" s="97">
        <v>30.15</v>
      </c>
      <c r="L300" s="110"/>
    </row>
    <row r="301" ht="33.75" spans="1:12">
      <c r="A301" s="105"/>
      <c r="B301" s="105"/>
      <c r="C301" s="105" t="s">
        <v>440</v>
      </c>
      <c r="D301" s="106" t="s">
        <v>441</v>
      </c>
      <c r="E301" s="105" t="s">
        <v>89</v>
      </c>
      <c r="F301" s="97">
        <v>0.387</v>
      </c>
      <c r="G301" s="82">
        <v>4.5</v>
      </c>
      <c r="H301" s="105" t="s">
        <v>90</v>
      </c>
      <c r="I301" s="97">
        <v>52.04</v>
      </c>
      <c r="J301" s="97">
        <v>10.5</v>
      </c>
      <c r="K301" s="97">
        <v>41.54</v>
      </c>
      <c r="L301" s="110"/>
    </row>
    <row r="302" ht="33.75" spans="1:12">
      <c r="A302" s="105"/>
      <c r="B302" s="105"/>
      <c r="C302" s="105" t="s">
        <v>440</v>
      </c>
      <c r="D302" s="106" t="s">
        <v>442</v>
      </c>
      <c r="E302" s="105" t="s">
        <v>89</v>
      </c>
      <c r="F302" s="97">
        <v>1.255</v>
      </c>
      <c r="G302" s="82">
        <v>3.5</v>
      </c>
      <c r="H302" s="105" t="s">
        <v>90</v>
      </c>
      <c r="I302" s="97">
        <v>124.08</v>
      </c>
      <c r="J302" s="97">
        <v>26.6</v>
      </c>
      <c r="K302" s="97">
        <v>97.48</v>
      </c>
      <c r="L302" s="110"/>
    </row>
    <row r="303" spans="1:12">
      <c r="A303" s="105"/>
      <c r="B303" s="105" t="s">
        <v>443</v>
      </c>
      <c r="C303" s="105"/>
      <c r="D303" s="106"/>
      <c r="E303" s="105"/>
      <c r="F303" s="97">
        <v>18.268</v>
      </c>
      <c r="G303" s="82"/>
      <c r="H303" s="105"/>
      <c r="I303" s="97">
        <v>1680.9</v>
      </c>
      <c r="J303" s="97">
        <v>386.4</v>
      </c>
      <c r="K303" s="97">
        <v>1294.5</v>
      </c>
      <c r="L303" s="110"/>
    </row>
    <row r="304" ht="22.5" spans="1:12">
      <c r="A304" s="105"/>
      <c r="B304" s="105"/>
      <c r="C304" s="105" t="s">
        <v>443</v>
      </c>
      <c r="D304" s="106" t="s">
        <v>444</v>
      </c>
      <c r="E304" s="105" t="s">
        <v>89</v>
      </c>
      <c r="F304" s="97">
        <v>6.788</v>
      </c>
      <c r="G304" s="82">
        <v>3.5</v>
      </c>
      <c r="H304" s="105" t="s">
        <v>90</v>
      </c>
      <c r="I304" s="97">
        <v>426.7</v>
      </c>
      <c r="J304" s="97">
        <v>143.6</v>
      </c>
      <c r="K304" s="97">
        <v>283.1</v>
      </c>
      <c r="L304" s="110"/>
    </row>
    <row r="305" ht="22.5" spans="1:12">
      <c r="A305" s="105"/>
      <c r="B305" s="105"/>
      <c r="C305" s="105" t="s">
        <v>443</v>
      </c>
      <c r="D305" s="106" t="s">
        <v>445</v>
      </c>
      <c r="E305" s="105" t="s">
        <v>89</v>
      </c>
      <c r="F305" s="97">
        <v>6.6</v>
      </c>
      <c r="G305" s="82">
        <v>3.5</v>
      </c>
      <c r="H305" s="105" t="s">
        <v>90</v>
      </c>
      <c r="I305" s="97">
        <v>594.7</v>
      </c>
      <c r="J305" s="97">
        <v>139.6</v>
      </c>
      <c r="K305" s="97">
        <v>455.1</v>
      </c>
      <c r="L305" s="110"/>
    </row>
    <row r="306" spans="1:12">
      <c r="A306" s="105"/>
      <c r="B306" s="105"/>
      <c r="C306" s="105" t="s">
        <v>443</v>
      </c>
      <c r="D306" s="106" t="s">
        <v>446</v>
      </c>
      <c r="E306" s="105" t="s">
        <v>89</v>
      </c>
      <c r="F306" s="97">
        <v>4.88</v>
      </c>
      <c r="G306" s="82">
        <v>3.5</v>
      </c>
      <c r="H306" s="105" t="s">
        <v>90</v>
      </c>
      <c r="I306" s="97">
        <v>659.5</v>
      </c>
      <c r="J306" s="97">
        <v>103.2</v>
      </c>
      <c r="K306" s="97">
        <v>556.3</v>
      </c>
      <c r="L306" s="110"/>
    </row>
    <row r="307" spans="1:12">
      <c r="A307" s="95" t="s">
        <v>447</v>
      </c>
      <c r="B307" s="95"/>
      <c r="C307" s="95"/>
      <c r="D307" s="102"/>
      <c r="E307" s="95"/>
      <c r="F307" s="103">
        <f t="shared" ref="F307:K307" si="6">F308+F311+F418</f>
        <v>234.622</v>
      </c>
      <c r="G307" s="104"/>
      <c r="H307" s="104"/>
      <c r="I307" s="103">
        <f t="shared" si="6"/>
        <v>15156.63</v>
      </c>
      <c r="J307" s="103">
        <f t="shared" si="6"/>
        <v>7650.33</v>
      </c>
      <c r="K307" s="103">
        <f t="shared" si="6"/>
        <v>7506.3</v>
      </c>
      <c r="L307" s="109"/>
    </row>
    <row r="308" ht="33.75" spans="1:12">
      <c r="A308" s="105"/>
      <c r="B308" s="105" t="s">
        <v>448</v>
      </c>
      <c r="C308" s="105"/>
      <c r="D308" s="106"/>
      <c r="E308" s="105"/>
      <c r="F308" s="97">
        <v>8.2</v>
      </c>
      <c r="G308" s="82"/>
      <c r="H308" s="105"/>
      <c r="I308" s="97">
        <v>634.5</v>
      </c>
      <c r="J308" s="97">
        <v>223.03</v>
      </c>
      <c r="K308" s="97">
        <v>411.47</v>
      </c>
      <c r="L308" s="110"/>
    </row>
    <row r="309" ht="33.75" spans="1:12">
      <c r="A309" s="105"/>
      <c r="B309" s="105"/>
      <c r="C309" s="105" t="s">
        <v>449</v>
      </c>
      <c r="D309" s="106" t="s">
        <v>450</v>
      </c>
      <c r="E309" s="105" t="s">
        <v>89</v>
      </c>
      <c r="F309" s="97">
        <v>4.06</v>
      </c>
      <c r="G309" s="82">
        <v>4.5</v>
      </c>
      <c r="H309" s="105" t="s">
        <v>90</v>
      </c>
      <c r="I309" s="97">
        <v>304.5</v>
      </c>
      <c r="J309" s="97">
        <v>110.43</v>
      </c>
      <c r="K309" s="97">
        <v>194.07</v>
      </c>
      <c r="L309" s="110"/>
    </row>
    <row r="310" ht="45" spans="1:12">
      <c r="A310" s="105"/>
      <c r="B310" s="105"/>
      <c r="C310" s="105" t="s">
        <v>451</v>
      </c>
      <c r="D310" s="106" t="s">
        <v>452</v>
      </c>
      <c r="E310" s="105" t="s">
        <v>89</v>
      </c>
      <c r="F310" s="97">
        <v>4.14</v>
      </c>
      <c r="G310" s="82">
        <v>4.5</v>
      </c>
      <c r="H310" s="105" t="s">
        <v>90</v>
      </c>
      <c r="I310" s="97">
        <v>330</v>
      </c>
      <c r="J310" s="97">
        <v>112.6</v>
      </c>
      <c r="K310" s="97">
        <v>217.4</v>
      </c>
      <c r="L310" s="110"/>
    </row>
    <row r="311" spans="1:12">
      <c r="A311" s="105"/>
      <c r="B311" s="105" t="s">
        <v>453</v>
      </c>
      <c r="C311" s="105"/>
      <c r="D311" s="106"/>
      <c r="E311" s="105"/>
      <c r="F311" s="97">
        <v>177.262</v>
      </c>
      <c r="G311" s="82"/>
      <c r="H311" s="105"/>
      <c r="I311" s="97">
        <v>10636</v>
      </c>
      <c r="J311" s="97">
        <v>6026.6</v>
      </c>
      <c r="K311" s="97">
        <v>4609.4</v>
      </c>
      <c r="L311" s="110"/>
    </row>
    <row r="312" ht="33.75" spans="1:12">
      <c r="A312" s="105"/>
      <c r="B312" s="105"/>
      <c r="C312" s="105" t="s">
        <v>454</v>
      </c>
      <c r="D312" s="106" t="s">
        <v>455</v>
      </c>
      <c r="E312" s="105" t="s">
        <v>89</v>
      </c>
      <c r="F312" s="97">
        <v>0.373</v>
      </c>
      <c r="G312" s="82">
        <v>4.5</v>
      </c>
      <c r="H312" s="105" t="s">
        <v>90</v>
      </c>
      <c r="I312" s="97">
        <v>22.4</v>
      </c>
      <c r="J312" s="97">
        <v>12.7</v>
      </c>
      <c r="K312" s="97">
        <v>9.7</v>
      </c>
      <c r="L312" s="110"/>
    </row>
    <row r="313" ht="33.75" spans="1:12">
      <c r="A313" s="105"/>
      <c r="B313" s="105"/>
      <c r="C313" s="105" t="s">
        <v>454</v>
      </c>
      <c r="D313" s="106" t="s">
        <v>455</v>
      </c>
      <c r="E313" s="105" t="s">
        <v>89</v>
      </c>
      <c r="F313" s="97">
        <v>0.75</v>
      </c>
      <c r="G313" s="82">
        <v>4.5</v>
      </c>
      <c r="H313" s="105" t="s">
        <v>90</v>
      </c>
      <c r="I313" s="97">
        <v>45</v>
      </c>
      <c r="J313" s="97">
        <v>25.5</v>
      </c>
      <c r="K313" s="97">
        <v>19.5</v>
      </c>
      <c r="L313" s="110"/>
    </row>
    <row r="314" ht="33.75" spans="1:12">
      <c r="A314" s="105"/>
      <c r="B314" s="105"/>
      <c r="C314" s="105" t="s">
        <v>456</v>
      </c>
      <c r="D314" s="106" t="s">
        <v>457</v>
      </c>
      <c r="E314" s="105" t="s">
        <v>89</v>
      </c>
      <c r="F314" s="97">
        <v>0.758</v>
      </c>
      <c r="G314" s="82">
        <v>4.5</v>
      </c>
      <c r="H314" s="105" t="s">
        <v>90</v>
      </c>
      <c r="I314" s="97">
        <v>45.5</v>
      </c>
      <c r="J314" s="97">
        <v>25.8</v>
      </c>
      <c r="K314" s="97">
        <v>19.7</v>
      </c>
      <c r="L314" s="110"/>
    </row>
    <row r="315" ht="22.5" spans="1:12">
      <c r="A315" s="105"/>
      <c r="B315" s="105"/>
      <c r="C315" s="105" t="s">
        <v>456</v>
      </c>
      <c r="D315" s="106" t="s">
        <v>458</v>
      </c>
      <c r="E315" s="105" t="s">
        <v>89</v>
      </c>
      <c r="F315" s="97">
        <v>1.52</v>
      </c>
      <c r="G315" s="82">
        <v>4.5</v>
      </c>
      <c r="H315" s="105" t="s">
        <v>90</v>
      </c>
      <c r="I315" s="97">
        <v>91.2</v>
      </c>
      <c r="J315" s="97">
        <v>51.7</v>
      </c>
      <c r="K315" s="97">
        <v>39.5</v>
      </c>
      <c r="L315" s="110"/>
    </row>
    <row r="316" ht="22.5" spans="1:12">
      <c r="A316" s="105"/>
      <c r="B316" s="105"/>
      <c r="C316" s="105" t="s">
        <v>459</v>
      </c>
      <c r="D316" s="106" t="s">
        <v>460</v>
      </c>
      <c r="E316" s="105" t="s">
        <v>89</v>
      </c>
      <c r="F316" s="97">
        <v>1</v>
      </c>
      <c r="G316" s="82">
        <v>4.5</v>
      </c>
      <c r="H316" s="105" t="s">
        <v>90</v>
      </c>
      <c r="I316" s="97">
        <v>60</v>
      </c>
      <c r="J316" s="97">
        <v>34</v>
      </c>
      <c r="K316" s="97">
        <v>26</v>
      </c>
      <c r="L316" s="110"/>
    </row>
    <row r="317" ht="33.75" spans="1:12">
      <c r="A317" s="105"/>
      <c r="B317" s="105"/>
      <c r="C317" s="105" t="s">
        <v>461</v>
      </c>
      <c r="D317" s="106" t="s">
        <v>462</v>
      </c>
      <c r="E317" s="105" t="s">
        <v>89</v>
      </c>
      <c r="F317" s="97">
        <v>1.497</v>
      </c>
      <c r="G317" s="82">
        <v>4.5</v>
      </c>
      <c r="H317" s="105" t="s">
        <v>90</v>
      </c>
      <c r="I317" s="97">
        <v>89.8</v>
      </c>
      <c r="J317" s="97">
        <v>50.9</v>
      </c>
      <c r="K317" s="97">
        <v>38.9</v>
      </c>
      <c r="L317" s="110"/>
    </row>
    <row r="318" ht="33.75" spans="1:12">
      <c r="A318" s="105"/>
      <c r="B318" s="105"/>
      <c r="C318" s="105" t="s">
        <v>461</v>
      </c>
      <c r="D318" s="106" t="s">
        <v>463</v>
      </c>
      <c r="E318" s="105" t="s">
        <v>89</v>
      </c>
      <c r="F318" s="97">
        <v>4</v>
      </c>
      <c r="G318" s="82">
        <v>4.5</v>
      </c>
      <c r="H318" s="105" t="s">
        <v>90</v>
      </c>
      <c r="I318" s="97">
        <v>240</v>
      </c>
      <c r="J318" s="97">
        <v>136</v>
      </c>
      <c r="K318" s="97">
        <v>104</v>
      </c>
      <c r="L318" s="110"/>
    </row>
    <row r="319" ht="33.75" spans="1:12">
      <c r="A319" s="105"/>
      <c r="B319" s="105"/>
      <c r="C319" s="105" t="s">
        <v>461</v>
      </c>
      <c r="D319" s="106" t="s">
        <v>463</v>
      </c>
      <c r="E319" s="105" t="s">
        <v>89</v>
      </c>
      <c r="F319" s="97">
        <v>0.689</v>
      </c>
      <c r="G319" s="82">
        <v>4.5</v>
      </c>
      <c r="H319" s="105" t="s">
        <v>90</v>
      </c>
      <c r="I319" s="97">
        <v>41.3</v>
      </c>
      <c r="J319" s="97">
        <v>23.4</v>
      </c>
      <c r="K319" s="97">
        <v>17.9</v>
      </c>
      <c r="L319" s="110"/>
    </row>
    <row r="320" ht="22.5" spans="1:12">
      <c r="A320" s="105"/>
      <c r="B320" s="105"/>
      <c r="C320" s="105" t="s">
        <v>461</v>
      </c>
      <c r="D320" s="106" t="s">
        <v>464</v>
      </c>
      <c r="E320" s="105" t="s">
        <v>89</v>
      </c>
      <c r="F320" s="97">
        <v>0.851</v>
      </c>
      <c r="G320" s="82">
        <v>4.5</v>
      </c>
      <c r="H320" s="105" t="s">
        <v>90</v>
      </c>
      <c r="I320" s="97">
        <v>51.1</v>
      </c>
      <c r="J320" s="97">
        <v>28.9</v>
      </c>
      <c r="K320" s="97">
        <v>22.2</v>
      </c>
      <c r="L320" s="110"/>
    </row>
    <row r="321" ht="22.5" spans="1:12">
      <c r="A321" s="105"/>
      <c r="B321" s="105"/>
      <c r="C321" s="105" t="s">
        <v>465</v>
      </c>
      <c r="D321" s="106" t="s">
        <v>466</v>
      </c>
      <c r="E321" s="105" t="s">
        <v>89</v>
      </c>
      <c r="F321" s="97">
        <v>3</v>
      </c>
      <c r="G321" s="82">
        <v>4.5</v>
      </c>
      <c r="H321" s="105" t="s">
        <v>90</v>
      </c>
      <c r="I321" s="97">
        <v>180</v>
      </c>
      <c r="J321" s="97">
        <v>102</v>
      </c>
      <c r="K321" s="97">
        <v>78</v>
      </c>
      <c r="L321" s="110"/>
    </row>
    <row r="322" ht="22.5" spans="1:12">
      <c r="A322" s="105"/>
      <c r="B322" s="105"/>
      <c r="C322" s="105" t="s">
        <v>465</v>
      </c>
      <c r="D322" s="106" t="s">
        <v>466</v>
      </c>
      <c r="E322" s="105" t="s">
        <v>89</v>
      </c>
      <c r="F322" s="97">
        <v>0.2</v>
      </c>
      <c r="G322" s="82">
        <v>4.5</v>
      </c>
      <c r="H322" s="105" t="s">
        <v>90</v>
      </c>
      <c r="I322" s="97">
        <v>12</v>
      </c>
      <c r="J322" s="97">
        <v>6.8</v>
      </c>
      <c r="K322" s="97">
        <v>5.2</v>
      </c>
      <c r="L322" s="110"/>
    </row>
    <row r="323" ht="22.5" spans="1:12">
      <c r="A323" s="105"/>
      <c r="B323" s="105"/>
      <c r="C323" s="105" t="s">
        <v>465</v>
      </c>
      <c r="D323" s="106" t="s">
        <v>466</v>
      </c>
      <c r="E323" s="105" t="s">
        <v>89</v>
      </c>
      <c r="F323" s="97">
        <v>1</v>
      </c>
      <c r="G323" s="82">
        <v>4.5</v>
      </c>
      <c r="H323" s="105" t="s">
        <v>90</v>
      </c>
      <c r="I323" s="97">
        <v>60</v>
      </c>
      <c r="J323" s="97">
        <v>34</v>
      </c>
      <c r="K323" s="97">
        <v>26</v>
      </c>
      <c r="L323" s="110"/>
    </row>
    <row r="324" ht="22.5" spans="1:12">
      <c r="A324" s="105"/>
      <c r="B324" s="105"/>
      <c r="C324" s="105" t="s">
        <v>465</v>
      </c>
      <c r="D324" s="106" t="s">
        <v>467</v>
      </c>
      <c r="E324" s="105" t="s">
        <v>89</v>
      </c>
      <c r="F324" s="97">
        <v>1.126</v>
      </c>
      <c r="G324" s="82">
        <v>4.5</v>
      </c>
      <c r="H324" s="105" t="s">
        <v>90</v>
      </c>
      <c r="I324" s="97">
        <v>67.6</v>
      </c>
      <c r="J324" s="97">
        <v>38.3</v>
      </c>
      <c r="K324" s="97">
        <v>29.3</v>
      </c>
      <c r="L324" s="110"/>
    </row>
    <row r="325" ht="22.5" spans="1:12">
      <c r="A325" s="105"/>
      <c r="B325" s="105"/>
      <c r="C325" s="105" t="s">
        <v>465</v>
      </c>
      <c r="D325" s="106" t="s">
        <v>468</v>
      </c>
      <c r="E325" s="105" t="s">
        <v>89</v>
      </c>
      <c r="F325" s="97">
        <v>0.201</v>
      </c>
      <c r="G325" s="82">
        <v>4.5</v>
      </c>
      <c r="H325" s="105" t="s">
        <v>90</v>
      </c>
      <c r="I325" s="97">
        <v>12.1</v>
      </c>
      <c r="J325" s="97">
        <v>6.8</v>
      </c>
      <c r="K325" s="97">
        <v>5.3</v>
      </c>
      <c r="L325" s="110"/>
    </row>
    <row r="326" ht="22.5" spans="1:12">
      <c r="A326" s="105"/>
      <c r="B326" s="105"/>
      <c r="C326" s="105" t="s">
        <v>465</v>
      </c>
      <c r="D326" s="106" t="s">
        <v>468</v>
      </c>
      <c r="E326" s="105" t="s">
        <v>89</v>
      </c>
      <c r="F326" s="97">
        <v>0.23</v>
      </c>
      <c r="G326" s="82">
        <v>4.5</v>
      </c>
      <c r="H326" s="105" t="s">
        <v>90</v>
      </c>
      <c r="I326" s="97">
        <v>13.8</v>
      </c>
      <c r="J326" s="97">
        <v>7.8</v>
      </c>
      <c r="K326" s="97">
        <v>6</v>
      </c>
      <c r="L326" s="110"/>
    </row>
    <row r="327" ht="22.5" spans="1:12">
      <c r="A327" s="105"/>
      <c r="B327" s="105"/>
      <c r="C327" s="105" t="s">
        <v>465</v>
      </c>
      <c r="D327" s="106" t="s">
        <v>469</v>
      </c>
      <c r="E327" s="105" t="s">
        <v>89</v>
      </c>
      <c r="F327" s="97">
        <v>1.866</v>
      </c>
      <c r="G327" s="82">
        <v>4.5</v>
      </c>
      <c r="H327" s="105" t="s">
        <v>90</v>
      </c>
      <c r="I327" s="97">
        <v>112</v>
      </c>
      <c r="J327" s="97">
        <v>63.4</v>
      </c>
      <c r="K327" s="97">
        <v>48.6</v>
      </c>
      <c r="L327" s="110"/>
    </row>
    <row r="328" ht="33.75" spans="1:12">
      <c r="A328" s="105"/>
      <c r="B328" s="105"/>
      <c r="C328" s="105" t="s">
        <v>470</v>
      </c>
      <c r="D328" s="106" t="s">
        <v>471</v>
      </c>
      <c r="E328" s="105" t="s">
        <v>89</v>
      </c>
      <c r="F328" s="97">
        <v>4.726</v>
      </c>
      <c r="G328" s="82">
        <v>4.5</v>
      </c>
      <c r="H328" s="105" t="s">
        <v>90</v>
      </c>
      <c r="I328" s="97">
        <v>283.6</v>
      </c>
      <c r="J328" s="97">
        <v>160.7</v>
      </c>
      <c r="K328" s="97">
        <v>122.9</v>
      </c>
      <c r="L328" s="110"/>
    </row>
    <row r="329" ht="33.75" spans="1:12">
      <c r="A329" s="105"/>
      <c r="B329" s="105"/>
      <c r="C329" s="105" t="s">
        <v>470</v>
      </c>
      <c r="D329" s="106" t="s">
        <v>472</v>
      </c>
      <c r="E329" s="105" t="s">
        <v>89</v>
      </c>
      <c r="F329" s="97">
        <v>2.406</v>
      </c>
      <c r="G329" s="82">
        <v>4.5</v>
      </c>
      <c r="H329" s="105" t="s">
        <v>90</v>
      </c>
      <c r="I329" s="97">
        <v>144.4</v>
      </c>
      <c r="J329" s="97">
        <v>81.8</v>
      </c>
      <c r="K329" s="97">
        <v>62.6</v>
      </c>
      <c r="L329" s="110"/>
    </row>
    <row r="330" ht="33.75" spans="1:12">
      <c r="A330" s="105"/>
      <c r="B330" s="105"/>
      <c r="C330" s="105" t="s">
        <v>470</v>
      </c>
      <c r="D330" s="106" t="s">
        <v>473</v>
      </c>
      <c r="E330" s="105" t="s">
        <v>89</v>
      </c>
      <c r="F330" s="97">
        <v>2.413</v>
      </c>
      <c r="G330" s="82">
        <v>4.5</v>
      </c>
      <c r="H330" s="105" t="s">
        <v>90</v>
      </c>
      <c r="I330" s="97">
        <v>144.8</v>
      </c>
      <c r="J330" s="97">
        <v>82</v>
      </c>
      <c r="K330" s="97">
        <v>62.8</v>
      </c>
      <c r="L330" s="110"/>
    </row>
    <row r="331" ht="22.5" spans="1:12">
      <c r="A331" s="105"/>
      <c r="B331" s="105"/>
      <c r="C331" s="105" t="s">
        <v>470</v>
      </c>
      <c r="D331" s="106" t="s">
        <v>474</v>
      </c>
      <c r="E331" s="105" t="s">
        <v>89</v>
      </c>
      <c r="F331" s="97">
        <v>3</v>
      </c>
      <c r="G331" s="82">
        <v>4.5</v>
      </c>
      <c r="H331" s="105" t="s">
        <v>90</v>
      </c>
      <c r="I331" s="97">
        <v>180</v>
      </c>
      <c r="J331" s="97">
        <v>102</v>
      </c>
      <c r="K331" s="97">
        <v>78</v>
      </c>
      <c r="L331" s="110"/>
    </row>
    <row r="332" ht="22.5" spans="1:12">
      <c r="A332" s="105"/>
      <c r="B332" s="105"/>
      <c r="C332" s="105" t="s">
        <v>475</v>
      </c>
      <c r="D332" s="106" t="s">
        <v>476</v>
      </c>
      <c r="E332" s="105" t="s">
        <v>89</v>
      </c>
      <c r="F332" s="97">
        <v>0.957</v>
      </c>
      <c r="G332" s="82">
        <v>4.5</v>
      </c>
      <c r="H332" s="105" t="s">
        <v>90</v>
      </c>
      <c r="I332" s="97">
        <v>57.4</v>
      </c>
      <c r="J332" s="97">
        <v>32.5</v>
      </c>
      <c r="K332" s="97">
        <v>24.9</v>
      </c>
      <c r="L332" s="110"/>
    </row>
    <row r="333" ht="33.75" spans="1:12">
      <c r="A333" s="105"/>
      <c r="B333" s="105"/>
      <c r="C333" s="105" t="s">
        <v>477</v>
      </c>
      <c r="D333" s="106" t="s">
        <v>478</v>
      </c>
      <c r="E333" s="105" t="s">
        <v>89</v>
      </c>
      <c r="F333" s="97">
        <v>1.791</v>
      </c>
      <c r="G333" s="82">
        <v>4.5</v>
      </c>
      <c r="H333" s="105" t="s">
        <v>90</v>
      </c>
      <c r="I333" s="97">
        <v>107.5</v>
      </c>
      <c r="J333" s="97">
        <v>60.9</v>
      </c>
      <c r="K333" s="97">
        <v>46.6</v>
      </c>
      <c r="L333" s="110"/>
    </row>
    <row r="334" ht="22.5" spans="1:12">
      <c r="A334" s="105"/>
      <c r="B334" s="105"/>
      <c r="C334" s="105" t="s">
        <v>479</v>
      </c>
      <c r="D334" s="106" t="s">
        <v>480</v>
      </c>
      <c r="E334" s="105" t="s">
        <v>89</v>
      </c>
      <c r="F334" s="97">
        <v>1.024</v>
      </c>
      <c r="G334" s="82">
        <v>4.5</v>
      </c>
      <c r="H334" s="105" t="s">
        <v>90</v>
      </c>
      <c r="I334" s="97">
        <v>61.4</v>
      </c>
      <c r="J334" s="97">
        <v>34.8</v>
      </c>
      <c r="K334" s="97">
        <v>26.6</v>
      </c>
      <c r="L334" s="110"/>
    </row>
    <row r="335" ht="33.75" spans="1:12">
      <c r="A335" s="105"/>
      <c r="B335" s="105"/>
      <c r="C335" s="105" t="s">
        <v>479</v>
      </c>
      <c r="D335" s="106" t="s">
        <v>481</v>
      </c>
      <c r="E335" s="105" t="s">
        <v>89</v>
      </c>
      <c r="F335" s="97">
        <v>0.795</v>
      </c>
      <c r="G335" s="82">
        <v>4.5</v>
      </c>
      <c r="H335" s="105" t="s">
        <v>90</v>
      </c>
      <c r="I335" s="97">
        <v>47.7</v>
      </c>
      <c r="J335" s="97">
        <v>27</v>
      </c>
      <c r="K335" s="97">
        <v>20.7</v>
      </c>
      <c r="L335" s="110"/>
    </row>
    <row r="336" ht="22.5" spans="1:12">
      <c r="A336" s="105"/>
      <c r="B336" s="105"/>
      <c r="C336" s="105" t="s">
        <v>482</v>
      </c>
      <c r="D336" s="106" t="s">
        <v>483</v>
      </c>
      <c r="E336" s="105" t="s">
        <v>89</v>
      </c>
      <c r="F336" s="97">
        <v>1.6</v>
      </c>
      <c r="G336" s="82">
        <v>4.5</v>
      </c>
      <c r="H336" s="105" t="s">
        <v>90</v>
      </c>
      <c r="I336" s="97">
        <v>96</v>
      </c>
      <c r="J336" s="97">
        <v>54.4</v>
      </c>
      <c r="K336" s="97">
        <v>41.6</v>
      </c>
      <c r="L336" s="110"/>
    </row>
    <row r="337" ht="22.5" spans="1:12">
      <c r="A337" s="105"/>
      <c r="B337" s="105"/>
      <c r="C337" s="105" t="s">
        <v>484</v>
      </c>
      <c r="D337" s="106" t="s">
        <v>485</v>
      </c>
      <c r="E337" s="105" t="s">
        <v>89</v>
      </c>
      <c r="F337" s="97">
        <v>3.339</v>
      </c>
      <c r="G337" s="82">
        <v>4.5</v>
      </c>
      <c r="H337" s="105" t="s">
        <v>90</v>
      </c>
      <c r="I337" s="97">
        <v>200.3</v>
      </c>
      <c r="J337" s="97">
        <v>113.5</v>
      </c>
      <c r="K337" s="97">
        <v>86.8</v>
      </c>
      <c r="L337" s="110"/>
    </row>
    <row r="338" ht="33.75" spans="1:12">
      <c r="A338" s="105"/>
      <c r="B338" s="105"/>
      <c r="C338" s="105" t="s">
        <v>484</v>
      </c>
      <c r="D338" s="106" t="s">
        <v>486</v>
      </c>
      <c r="E338" s="105" t="s">
        <v>89</v>
      </c>
      <c r="F338" s="97">
        <v>1</v>
      </c>
      <c r="G338" s="82">
        <v>4.5</v>
      </c>
      <c r="H338" s="105" t="s">
        <v>90</v>
      </c>
      <c r="I338" s="97">
        <v>60</v>
      </c>
      <c r="J338" s="97">
        <v>34</v>
      </c>
      <c r="K338" s="97">
        <v>26</v>
      </c>
      <c r="L338" s="110"/>
    </row>
    <row r="339" ht="33.75" spans="1:12">
      <c r="A339" s="105"/>
      <c r="B339" s="105"/>
      <c r="C339" s="105" t="s">
        <v>484</v>
      </c>
      <c r="D339" s="106" t="s">
        <v>486</v>
      </c>
      <c r="E339" s="105" t="s">
        <v>89</v>
      </c>
      <c r="F339" s="97">
        <v>3.3</v>
      </c>
      <c r="G339" s="82">
        <v>4.5</v>
      </c>
      <c r="H339" s="105" t="s">
        <v>90</v>
      </c>
      <c r="I339" s="97">
        <v>198</v>
      </c>
      <c r="J339" s="97">
        <v>112.2</v>
      </c>
      <c r="K339" s="97">
        <v>85.8</v>
      </c>
      <c r="L339" s="110"/>
    </row>
    <row r="340" ht="22.5" spans="1:12">
      <c r="A340" s="105"/>
      <c r="B340" s="105"/>
      <c r="C340" s="105" t="s">
        <v>487</v>
      </c>
      <c r="D340" s="106" t="s">
        <v>488</v>
      </c>
      <c r="E340" s="105" t="s">
        <v>89</v>
      </c>
      <c r="F340" s="97">
        <v>1.5</v>
      </c>
      <c r="G340" s="82">
        <v>4.5</v>
      </c>
      <c r="H340" s="105" t="s">
        <v>90</v>
      </c>
      <c r="I340" s="97">
        <v>90</v>
      </c>
      <c r="J340" s="97">
        <v>51</v>
      </c>
      <c r="K340" s="97">
        <v>39</v>
      </c>
      <c r="L340" s="110"/>
    </row>
    <row r="341" ht="22.5" spans="1:12">
      <c r="A341" s="105"/>
      <c r="B341" s="105"/>
      <c r="C341" s="105" t="s">
        <v>489</v>
      </c>
      <c r="D341" s="106" t="s">
        <v>490</v>
      </c>
      <c r="E341" s="105" t="s">
        <v>89</v>
      </c>
      <c r="F341" s="97">
        <v>1</v>
      </c>
      <c r="G341" s="82">
        <v>4.5</v>
      </c>
      <c r="H341" s="105" t="s">
        <v>90</v>
      </c>
      <c r="I341" s="97">
        <v>60</v>
      </c>
      <c r="J341" s="97">
        <v>34</v>
      </c>
      <c r="K341" s="97">
        <v>26</v>
      </c>
      <c r="L341" s="110"/>
    </row>
    <row r="342" ht="22.5" spans="1:12">
      <c r="A342" s="105"/>
      <c r="B342" s="105"/>
      <c r="C342" s="105" t="s">
        <v>489</v>
      </c>
      <c r="D342" s="106" t="s">
        <v>491</v>
      </c>
      <c r="E342" s="105" t="s">
        <v>89</v>
      </c>
      <c r="F342" s="97">
        <v>0.193</v>
      </c>
      <c r="G342" s="82">
        <v>4.5</v>
      </c>
      <c r="H342" s="105" t="s">
        <v>90</v>
      </c>
      <c r="I342" s="97">
        <v>11.6</v>
      </c>
      <c r="J342" s="97">
        <v>6.6</v>
      </c>
      <c r="K342" s="97">
        <v>5</v>
      </c>
      <c r="L342" s="110"/>
    </row>
    <row r="343" ht="22.5" spans="1:12">
      <c r="A343" s="105"/>
      <c r="B343" s="105"/>
      <c r="C343" s="105" t="s">
        <v>489</v>
      </c>
      <c r="D343" s="106" t="s">
        <v>491</v>
      </c>
      <c r="E343" s="105" t="s">
        <v>89</v>
      </c>
      <c r="F343" s="97">
        <v>0.507</v>
      </c>
      <c r="G343" s="82">
        <v>4.5</v>
      </c>
      <c r="H343" s="105" t="s">
        <v>90</v>
      </c>
      <c r="I343" s="97">
        <v>30.4</v>
      </c>
      <c r="J343" s="97">
        <v>17.2</v>
      </c>
      <c r="K343" s="97">
        <v>13.2</v>
      </c>
      <c r="L343" s="110"/>
    </row>
    <row r="344" ht="45" spans="1:12">
      <c r="A344" s="105"/>
      <c r="B344" s="105"/>
      <c r="C344" s="105" t="s">
        <v>492</v>
      </c>
      <c r="D344" s="106" t="s">
        <v>493</v>
      </c>
      <c r="E344" s="105" t="s">
        <v>89</v>
      </c>
      <c r="F344" s="97">
        <v>7.033</v>
      </c>
      <c r="G344" s="82">
        <v>4.5</v>
      </c>
      <c r="H344" s="105" t="s">
        <v>90</v>
      </c>
      <c r="I344" s="97">
        <v>422</v>
      </c>
      <c r="J344" s="97">
        <v>239.1</v>
      </c>
      <c r="K344" s="97">
        <v>182.9</v>
      </c>
      <c r="L344" s="110"/>
    </row>
    <row r="345" ht="45" spans="1:12">
      <c r="A345" s="105"/>
      <c r="B345" s="105"/>
      <c r="C345" s="105" t="s">
        <v>492</v>
      </c>
      <c r="D345" s="106" t="s">
        <v>493</v>
      </c>
      <c r="E345" s="105" t="s">
        <v>89</v>
      </c>
      <c r="F345" s="97">
        <v>2</v>
      </c>
      <c r="G345" s="82">
        <v>4.5</v>
      </c>
      <c r="H345" s="105" t="s">
        <v>90</v>
      </c>
      <c r="I345" s="97">
        <v>120</v>
      </c>
      <c r="J345" s="97">
        <v>68</v>
      </c>
      <c r="K345" s="97">
        <v>52</v>
      </c>
      <c r="L345" s="110"/>
    </row>
    <row r="346" ht="45" spans="1:12">
      <c r="A346" s="105"/>
      <c r="B346" s="105"/>
      <c r="C346" s="105" t="s">
        <v>492</v>
      </c>
      <c r="D346" s="106" t="s">
        <v>493</v>
      </c>
      <c r="E346" s="105" t="s">
        <v>89</v>
      </c>
      <c r="F346" s="97">
        <v>1.5</v>
      </c>
      <c r="G346" s="82">
        <v>4.5</v>
      </c>
      <c r="H346" s="105" t="s">
        <v>90</v>
      </c>
      <c r="I346" s="97">
        <v>90</v>
      </c>
      <c r="J346" s="97">
        <v>51</v>
      </c>
      <c r="K346" s="97">
        <v>39</v>
      </c>
      <c r="L346" s="110"/>
    </row>
    <row r="347" ht="45" spans="1:12">
      <c r="A347" s="105"/>
      <c r="B347" s="105"/>
      <c r="C347" s="105" t="s">
        <v>492</v>
      </c>
      <c r="D347" s="106" t="s">
        <v>493</v>
      </c>
      <c r="E347" s="105" t="s">
        <v>89</v>
      </c>
      <c r="F347" s="97">
        <v>1.5</v>
      </c>
      <c r="G347" s="82">
        <v>4.5</v>
      </c>
      <c r="H347" s="105" t="s">
        <v>90</v>
      </c>
      <c r="I347" s="97">
        <v>90</v>
      </c>
      <c r="J347" s="97">
        <v>51</v>
      </c>
      <c r="K347" s="97">
        <v>39</v>
      </c>
      <c r="L347" s="110"/>
    </row>
    <row r="348" ht="33.75" spans="1:12">
      <c r="A348" s="105"/>
      <c r="B348" s="105"/>
      <c r="C348" s="105" t="s">
        <v>492</v>
      </c>
      <c r="D348" s="106" t="s">
        <v>494</v>
      </c>
      <c r="E348" s="105" t="s">
        <v>89</v>
      </c>
      <c r="F348" s="97">
        <v>10</v>
      </c>
      <c r="G348" s="82">
        <v>4.5</v>
      </c>
      <c r="H348" s="105" t="s">
        <v>90</v>
      </c>
      <c r="I348" s="97">
        <v>600</v>
      </c>
      <c r="J348" s="97">
        <v>340</v>
      </c>
      <c r="K348" s="97">
        <v>260</v>
      </c>
      <c r="L348" s="110"/>
    </row>
    <row r="349" ht="33.75" spans="1:12">
      <c r="A349" s="105"/>
      <c r="B349" s="105"/>
      <c r="C349" s="105" t="s">
        <v>492</v>
      </c>
      <c r="D349" s="106" t="s">
        <v>494</v>
      </c>
      <c r="E349" s="105" t="s">
        <v>89</v>
      </c>
      <c r="F349" s="97">
        <v>0.703</v>
      </c>
      <c r="G349" s="82">
        <v>4.5</v>
      </c>
      <c r="H349" s="105" t="s">
        <v>90</v>
      </c>
      <c r="I349" s="97">
        <v>42.2</v>
      </c>
      <c r="J349" s="97">
        <v>23.9</v>
      </c>
      <c r="K349" s="97">
        <v>18.3</v>
      </c>
      <c r="L349" s="110"/>
    </row>
    <row r="350" ht="33.75" spans="1:12">
      <c r="A350" s="105"/>
      <c r="B350" s="105"/>
      <c r="C350" s="105" t="s">
        <v>492</v>
      </c>
      <c r="D350" s="106" t="s">
        <v>494</v>
      </c>
      <c r="E350" s="105" t="s">
        <v>89</v>
      </c>
      <c r="F350" s="97">
        <v>2.5</v>
      </c>
      <c r="G350" s="82">
        <v>4.5</v>
      </c>
      <c r="H350" s="105" t="s">
        <v>90</v>
      </c>
      <c r="I350" s="97">
        <v>150</v>
      </c>
      <c r="J350" s="97">
        <v>85</v>
      </c>
      <c r="K350" s="97">
        <v>65</v>
      </c>
      <c r="L350" s="110"/>
    </row>
    <row r="351" ht="33.75" spans="1:12">
      <c r="A351" s="105"/>
      <c r="B351" s="105"/>
      <c r="C351" s="105" t="s">
        <v>492</v>
      </c>
      <c r="D351" s="106" t="s">
        <v>494</v>
      </c>
      <c r="E351" s="105" t="s">
        <v>89</v>
      </c>
      <c r="F351" s="97">
        <v>3</v>
      </c>
      <c r="G351" s="82">
        <v>4.5</v>
      </c>
      <c r="H351" s="105" t="s">
        <v>90</v>
      </c>
      <c r="I351" s="97">
        <v>180</v>
      </c>
      <c r="J351" s="97">
        <v>102</v>
      </c>
      <c r="K351" s="97">
        <v>78</v>
      </c>
      <c r="L351" s="110"/>
    </row>
    <row r="352" ht="22.5" spans="1:12">
      <c r="A352" s="105"/>
      <c r="B352" s="105"/>
      <c r="C352" s="105" t="s">
        <v>495</v>
      </c>
      <c r="D352" s="106" t="s">
        <v>496</v>
      </c>
      <c r="E352" s="105" t="s">
        <v>89</v>
      </c>
      <c r="F352" s="97">
        <v>1</v>
      </c>
      <c r="G352" s="82">
        <v>4.5</v>
      </c>
      <c r="H352" s="105" t="s">
        <v>90</v>
      </c>
      <c r="I352" s="97">
        <v>60</v>
      </c>
      <c r="J352" s="97">
        <v>34</v>
      </c>
      <c r="K352" s="97">
        <v>26</v>
      </c>
      <c r="L352" s="110"/>
    </row>
    <row r="353" ht="22.5" spans="1:12">
      <c r="A353" s="105"/>
      <c r="B353" s="105"/>
      <c r="C353" s="105" t="s">
        <v>495</v>
      </c>
      <c r="D353" s="106" t="s">
        <v>496</v>
      </c>
      <c r="E353" s="105" t="s">
        <v>89</v>
      </c>
      <c r="F353" s="97">
        <v>4</v>
      </c>
      <c r="G353" s="82">
        <v>4.5</v>
      </c>
      <c r="H353" s="105" t="s">
        <v>90</v>
      </c>
      <c r="I353" s="97">
        <v>240</v>
      </c>
      <c r="J353" s="97">
        <v>136</v>
      </c>
      <c r="K353" s="97">
        <v>104</v>
      </c>
      <c r="L353" s="110"/>
    </row>
    <row r="354" ht="33.75" spans="1:12">
      <c r="A354" s="105"/>
      <c r="B354" s="105"/>
      <c r="C354" s="105" t="s">
        <v>495</v>
      </c>
      <c r="D354" s="106" t="s">
        <v>497</v>
      </c>
      <c r="E354" s="105" t="s">
        <v>89</v>
      </c>
      <c r="F354" s="97">
        <v>2</v>
      </c>
      <c r="G354" s="82">
        <v>4.5</v>
      </c>
      <c r="H354" s="105" t="s">
        <v>90</v>
      </c>
      <c r="I354" s="97">
        <v>120</v>
      </c>
      <c r="J354" s="97">
        <v>68</v>
      </c>
      <c r="K354" s="97">
        <v>52</v>
      </c>
      <c r="L354" s="110"/>
    </row>
    <row r="355" ht="22.5" spans="1:12">
      <c r="A355" s="105"/>
      <c r="B355" s="105"/>
      <c r="C355" s="105" t="s">
        <v>495</v>
      </c>
      <c r="D355" s="106" t="s">
        <v>498</v>
      </c>
      <c r="E355" s="105" t="s">
        <v>89</v>
      </c>
      <c r="F355" s="97">
        <v>3</v>
      </c>
      <c r="G355" s="82">
        <v>4.5</v>
      </c>
      <c r="H355" s="105" t="s">
        <v>90</v>
      </c>
      <c r="I355" s="97">
        <v>180</v>
      </c>
      <c r="J355" s="97">
        <v>102</v>
      </c>
      <c r="K355" s="97">
        <v>78</v>
      </c>
      <c r="L355" s="110"/>
    </row>
    <row r="356" ht="22.5" spans="1:12">
      <c r="A356" s="105"/>
      <c r="B356" s="105"/>
      <c r="C356" s="105" t="s">
        <v>499</v>
      </c>
      <c r="D356" s="106" t="s">
        <v>500</v>
      </c>
      <c r="E356" s="105" t="s">
        <v>89</v>
      </c>
      <c r="F356" s="97">
        <v>1</v>
      </c>
      <c r="G356" s="82">
        <v>4.5</v>
      </c>
      <c r="H356" s="105" t="s">
        <v>90</v>
      </c>
      <c r="I356" s="97">
        <v>60</v>
      </c>
      <c r="J356" s="97">
        <v>34</v>
      </c>
      <c r="K356" s="97">
        <v>26</v>
      </c>
      <c r="L356" s="110"/>
    </row>
    <row r="357" ht="22.5" spans="1:12">
      <c r="A357" s="105"/>
      <c r="B357" s="105"/>
      <c r="C357" s="105" t="s">
        <v>499</v>
      </c>
      <c r="D357" s="106" t="s">
        <v>500</v>
      </c>
      <c r="E357" s="105" t="s">
        <v>89</v>
      </c>
      <c r="F357" s="97">
        <v>2</v>
      </c>
      <c r="G357" s="82">
        <v>4.5</v>
      </c>
      <c r="H357" s="105" t="s">
        <v>90</v>
      </c>
      <c r="I357" s="97">
        <v>120</v>
      </c>
      <c r="J357" s="97">
        <v>68</v>
      </c>
      <c r="K357" s="97">
        <v>52</v>
      </c>
      <c r="L357" s="110"/>
    </row>
    <row r="358" ht="22.5" spans="1:12">
      <c r="A358" s="105"/>
      <c r="B358" s="105"/>
      <c r="C358" s="105" t="s">
        <v>499</v>
      </c>
      <c r="D358" s="106" t="s">
        <v>501</v>
      </c>
      <c r="E358" s="105" t="s">
        <v>89</v>
      </c>
      <c r="F358" s="97">
        <v>1</v>
      </c>
      <c r="G358" s="82">
        <v>4.5</v>
      </c>
      <c r="H358" s="105" t="s">
        <v>90</v>
      </c>
      <c r="I358" s="97">
        <v>60</v>
      </c>
      <c r="J358" s="97">
        <v>34</v>
      </c>
      <c r="K358" s="97">
        <v>26</v>
      </c>
      <c r="L358" s="110"/>
    </row>
    <row r="359" ht="22.5" spans="1:12">
      <c r="A359" s="105"/>
      <c r="B359" s="105"/>
      <c r="C359" s="105" t="s">
        <v>499</v>
      </c>
      <c r="D359" s="106" t="s">
        <v>502</v>
      </c>
      <c r="E359" s="105" t="s">
        <v>89</v>
      </c>
      <c r="F359" s="97">
        <v>1.99</v>
      </c>
      <c r="G359" s="82">
        <v>4.5</v>
      </c>
      <c r="H359" s="105" t="s">
        <v>90</v>
      </c>
      <c r="I359" s="97">
        <v>119.4</v>
      </c>
      <c r="J359" s="97">
        <v>67.7</v>
      </c>
      <c r="K359" s="97">
        <v>51.7</v>
      </c>
      <c r="L359" s="110"/>
    </row>
    <row r="360" ht="22.5" spans="1:12">
      <c r="A360" s="105"/>
      <c r="B360" s="105"/>
      <c r="C360" s="105" t="s">
        <v>499</v>
      </c>
      <c r="D360" s="106" t="s">
        <v>502</v>
      </c>
      <c r="E360" s="105" t="s">
        <v>89</v>
      </c>
      <c r="F360" s="97">
        <v>0.01</v>
      </c>
      <c r="G360" s="82">
        <v>4.5</v>
      </c>
      <c r="H360" s="105" t="s">
        <v>90</v>
      </c>
      <c r="I360" s="97">
        <v>0.6</v>
      </c>
      <c r="J360" s="97">
        <v>0.3</v>
      </c>
      <c r="K360" s="97">
        <v>0.3</v>
      </c>
      <c r="L360" s="110"/>
    </row>
    <row r="361" ht="22.5" spans="1:12">
      <c r="A361" s="105"/>
      <c r="B361" s="105"/>
      <c r="C361" s="105" t="s">
        <v>499</v>
      </c>
      <c r="D361" s="106" t="s">
        <v>502</v>
      </c>
      <c r="E361" s="105" t="s">
        <v>89</v>
      </c>
      <c r="F361" s="97">
        <v>0.8</v>
      </c>
      <c r="G361" s="82">
        <v>4.5</v>
      </c>
      <c r="H361" s="105" t="s">
        <v>90</v>
      </c>
      <c r="I361" s="97">
        <v>48</v>
      </c>
      <c r="J361" s="97">
        <v>27.2</v>
      </c>
      <c r="K361" s="97">
        <v>20.8</v>
      </c>
      <c r="L361" s="110"/>
    </row>
    <row r="362" ht="22.5" spans="1:12">
      <c r="A362" s="105"/>
      <c r="B362" s="105"/>
      <c r="C362" s="105" t="s">
        <v>499</v>
      </c>
      <c r="D362" s="106" t="s">
        <v>503</v>
      </c>
      <c r="E362" s="105" t="s">
        <v>89</v>
      </c>
      <c r="F362" s="97">
        <v>2</v>
      </c>
      <c r="G362" s="82">
        <v>4.5</v>
      </c>
      <c r="H362" s="105" t="s">
        <v>90</v>
      </c>
      <c r="I362" s="97">
        <v>120</v>
      </c>
      <c r="J362" s="97">
        <v>68</v>
      </c>
      <c r="K362" s="97">
        <v>52</v>
      </c>
      <c r="L362" s="110"/>
    </row>
    <row r="363" ht="22.5" spans="1:12">
      <c r="A363" s="105"/>
      <c r="B363" s="105"/>
      <c r="C363" s="105" t="s">
        <v>499</v>
      </c>
      <c r="D363" s="106" t="s">
        <v>503</v>
      </c>
      <c r="E363" s="105" t="s">
        <v>89</v>
      </c>
      <c r="F363" s="97">
        <v>0.319</v>
      </c>
      <c r="G363" s="82">
        <v>4.5</v>
      </c>
      <c r="H363" s="105" t="s">
        <v>90</v>
      </c>
      <c r="I363" s="97">
        <v>19.1</v>
      </c>
      <c r="J363" s="97">
        <v>10.8</v>
      </c>
      <c r="K363" s="97">
        <v>8.3</v>
      </c>
      <c r="L363" s="110"/>
    </row>
    <row r="364" ht="22.5" spans="1:12">
      <c r="A364" s="105"/>
      <c r="B364" s="105"/>
      <c r="C364" s="105" t="s">
        <v>499</v>
      </c>
      <c r="D364" s="106" t="s">
        <v>504</v>
      </c>
      <c r="E364" s="105" t="s">
        <v>89</v>
      </c>
      <c r="F364" s="97">
        <v>2</v>
      </c>
      <c r="G364" s="82">
        <v>4.5</v>
      </c>
      <c r="H364" s="105" t="s">
        <v>90</v>
      </c>
      <c r="I364" s="97">
        <v>120</v>
      </c>
      <c r="J364" s="97">
        <v>68</v>
      </c>
      <c r="K364" s="97">
        <v>52</v>
      </c>
      <c r="L364" s="110"/>
    </row>
    <row r="365" ht="22.5" spans="1:12">
      <c r="A365" s="105"/>
      <c r="B365" s="105"/>
      <c r="C365" s="105" t="s">
        <v>499</v>
      </c>
      <c r="D365" s="106" t="s">
        <v>504</v>
      </c>
      <c r="E365" s="105" t="s">
        <v>89</v>
      </c>
      <c r="F365" s="97">
        <v>0.099</v>
      </c>
      <c r="G365" s="82">
        <v>4.5</v>
      </c>
      <c r="H365" s="105" t="s">
        <v>90</v>
      </c>
      <c r="I365" s="97">
        <v>5.9</v>
      </c>
      <c r="J365" s="97">
        <v>3.4</v>
      </c>
      <c r="K365" s="97">
        <v>2.5</v>
      </c>
      <c r="L365" s="110"/>
    </row>
    <row r="366" ht="45" spans="1:12">
      <c r="A366" s="105"/>
      <c r="B366" s="105"/>
      <c r="C366" s="105" t="s">
        <v>505</v>
      </c>
      <c r="D366" s="106" t="s">
        <v>506</v>
      </c>
      <c r="E366" s="105" t="s">
        <v>89</v>
      </c>
      <c r="F366" s="97">
        <v>2</v>
      </c>
      <c r="G366" s="82">
        <v>4.5</v>
      </c>
      <c r="H366" s="105" t="s">
        <v>90</v>
      </c>
      <c r="I366" s="97">
        <v>120</v>
      </c>
      <c r="J366" s="97">
        <v>68</v>
      </c>
      <c r="K366" s="97">
        <v>52</v>
      </c>
      <c r="L366" s="110"/>
    </row>
    <row r="367" ht="45" spans="1:12">
      <c r="A367" s="105"/>
      <c r="B367" s="105"/>
      <c r="C367" s="105" t="s">
        <v>453</v>
      </c>
      <c r="D367" s="106" t="s">
        <v>506</v>
      </c>
      <c r="E367" s="105" t="s">
        <v>89</v>
      </c>
      <c r="F367" s="97">
        <v>0.628</v>
      </c>
      <c r="G367" s="82">
        <v>4.5</v>
      </c>
      <c r="H367" s="105" t="s">
        <v>90</v>
      </c>
      <c r="I367" s="97">
        <v>37.7</v>
      </c>
      <c r="J367" s="97">
        <v>21.4</v>
      </c>
      <c r="K367" s="97">
        <v>16.3</v>
      </c>
      <c r="L367" s="110"/>
    </row>
    <row r="368" ht="22.5" spans="1:12">
      <c r="A368" s="105"/>
      <c r="B368" s="105"/>
      <c r="C368" s="105" t="s">
        <v>505</v>
      </c>
      <c r="D368" s="106" t="s">
        <v>507</v>
      </c>
      <c r="E368" s="105" t="s">
        <v>89</v>
      </c>
      <c r="F368" s="97">
        <v>0.421</v>
      </c>
      <c r="G368" s="82">
        <v>4.5</v>
      </c>
      <c r="H368" s="105" t="s">
        <v>90</v>
      </c>
      <c r="I368" s="97">
        <v>25.3</v>
      </c>
      <c r="J368" s="97">
        <v>14.3</v>
      </c>
      <c r="K368" s="97">
        <v>11</v>
      </c>
      <c r="L368" s="110"/>
    </row>
    <row r="369" ht="22.5" spans="1:12">
      <c r="A369" s="105"/>
      <c r="B369" s="105"/>
      <c r="C369" s="105" t="s">
        <v>508</v>
      </c>
      <c r="D369" s="106" t="s">
        <v>509</v>
      </c>
      <c r="E369" s="105" t="s">
        <v>89</v>
      </c>
      <c r="F369" s="97">
        <v>0.805</v>
      </c>
      <c r="G369" s="82">
        <v>4.5</v>
      </c>
      <c r="H369" s="105" t="s">
        <v>90</v>
      </c>
      <c r="I369" s="97">
        <v>48.3</v>
      </c>
      <c r="J369" s="97">
        <v>27.4</v>
      </c>
      <c r="K369" s="97">
        <v>20.9</v>
      </c>
      <c r="L369" s="110"/>
    </row>
    <row r="370" ht="22.5" spans="1:12">
      <c r="A370" s="105"/>
      <c r="B370" s="105"/>
      <c r="C370" s="105" t="s">
        <v>508</v>
      </c>
      <c r="D370" s="106" t="s">
        <v>510</v>
      </c>
      <c r="E370" s="105" t="s">
        <v>89</v>
      </c>
      <c r="F370" s="97">
        <v>0.195</v>
      </c>
      <c r="G370" s="82">
        <v>4.5</v>
      </c>
      <c r="H370" s="105" t="s">
        <v>90</v>
      </c>
      <c r="I370" s="97">
        <v>11.7</v>
      </c>
      <c r="J370" s="97">
        <v>6.6</v>
      </c>
      <c r="K370" s="97">
        <v>5.1</v>
      </c>
      <c r="L370" s="110"/>
    </row>
    <row r="371" ht="22.5" spans="1:12">
      <c r="A371" s="105"/>
      <c r="B371" s="105"/>
      <c r="C371" s="105" t="s">
        <v>508</v>
      </c>
      <c r="D371" s="106" t="s">
        <v>510</v>
      </c>
      <c r="E371" s="105" t="s">
        <v>89</v>
      </c>
      <c r="F371" s="97">
        <v>0.39</v>
      </c>
      <c r="G371" s="82">
        <v>4.5</v>
      </c>
      <c r="H371" s="105" t="s">
        <v>90</v>
      </c>
      <c r="I371" s="97">
        <v>23.4</v>
      </c>
      <c r="J371" s="97">
        <v>13.3</v>
      </c>
      <c r="K371" s="97">
        <v>10.1</v>
      </c>
      <c r="L371" s="110"/>
    </row>
    <row r="372" ht="22.5" spans="1:12">
      <c r="A372" s="105"/>
      <c r="B372" s="105"/>
      <c r="C372" s="105" t="s">
        <v>508</v>
      </c>
      <c r="D372" s="106" t="s">
        <v>510</v>
      </c>
      <c r="E372" s="105" t="s">
        <v>89</v>
      </c>
      <c r="F372" s="97">
        <v>1.8</v>
      </c>
      <c r="G372" s="82">
        <v>4.5</v>
      </c>
      <c r="H372" s="105" t="s">
        <v>90</v>
      </c>
      <c r="I372" s="97">
        <v>108</v>
      </c>
      <c r="J372" s="97">
        <v>61.2</v>
      </c>
      <c r="K372" s="97">
        <v>46.8</v>
      </c>
      <c r="L372" s="110"/>
    </row>
    <row r="373" ht="22.5" spans="1:12">
      <c r="A373" s="105"/>
      <c r="B373" s="105"/>
      <c r="C373" s="105" t="s">
        <v>508</v>
      </c>
      <c r="D373" s="106" t="s">
        <v>510</v>
      </c>
      <c r="E373" s="105" t="s">
        <v>89</v>
      </c>
      <c r="F373" s="97">
        <v>1.7</v>
      </c>
      <c r="G373" s="82">
        <v>4.5</v>
      </c>
      <c r="H373" s="105" t="s">
        <v>90</v>
      </c>
      <c r="I373" s="97">
        <v>102</v>
      </c>
      <c r="J373" s="97">
        <v>57.8</v>
      </c>
      <c r="K373" s="97">
        <v>44.2</v>
      </c>
      <c r="L373" s="110"/>
    </row>
    <row r="374" ht="22.5" spans="1:12">
      <c r="A374" s="105"/>
      <c r="B374" s="105"/>
      <c r="C374" s="105" t="s">
        <v>508</v>
      </c>
      <c r="D374" s="106" t="s">
        <v>511</v>
      </c>
      <c r="E374" s="105" t="s">
        <v>89</v>
      </c>
      <c r="F374" s="97">
        <v>0.362</v>
      </c>
      <c r="G374" s="82">
        <v>4.5</v>
      </c>
      <c r="H374" s="105" t="s">
        <v>90</v>
      </c>
      <c r="I374" s="97">
        <v>21.7</v>
      </c>
      <c r="J374" s="97">
        <v>12.3</v>
      </c>
      <c r="K374" s="97">
        <v>9.4</v>
      </c>
      <c r="L374" s="110"/>
    </row>
    <row r="375" ht="22.5" spans="1:12">
      <c r="A375" s="105"/>
      <c r="B375" s="105"/>
      <c r="C375" s="105" t="s">
        <v>508</v>
      </c>
      <c r="D375" s="106" t="s">
        <v>511</v>
      </c>
      <c r="E375" s="105" t="s">
        <v>89</v>
      </c>
      <c r="F375" s="97">
        <v>1.7</v>
      </c>
      <c r="G375" s="82">
        <v>4.5</v>
      </c>
      <c r="H375" s="105" t="s">
        <v>90</v>
      </c>
      <c r="I375" s="97">
        <v>102</v>
      </c>
      <c r="J375" s="97">
        <v>57.8</v>
      </c>
      <c r="K375" s="97">
        <v>44.2</v>
      </c>
      <c r="L375" s="110"/>
    </row>
    <row r="376" ht="22.5" spans="1:12">
      <c r="A376" s="105"/>
      <c r="B376" s="105"/>
      <c r="C376" s="105" t="s">
        <v>508</v>
      </c>
      <c r="D376" s="106" t="s">
        <v>512</v>
      </c>
      <c r="E376" s="105" t="s">
        <v>89</v>
      </c>
      <c r="F376" s="97">
        <v>1.028</v>
      </c>
      <c r="G376" s="82">
        <v>4.5</v>
      </c>
      <c r="H376" s="105" t="s">
        <v>90</v>
      </c>
      <c r="I376" s="97">
        <v>61.7</v>
      </c>
      <c r="J376" s="97">
        <v>35</v>
      </c>
      <c r="K376" s="97">
        <v>26.7</v>
      </c>
      <c r="L376" s="110"/>
    </row>
    <row r="377" ht="22.5" spans="1:12">
      <c r="A377" s="105"/>
      <c r="B377" s="105"/>
      <c r="C377" s="105" t="s">
        <v>508</v>
      </c>
      <c r="D377" s="106" t="s">
        <v>512</v>
      </c>
      <c r="E377" s="105" t="s">
        <v>89</v>
      </c>
      <c r="F377" s="97">
        <v>2.117</v>
      </c>
      <c r="G377" s="82">
        <v>4.5</v>
      </c>
      <c r="H377" s="105" t="s">
        <v>90</v>
      </c>
      <c r="I377" s="97">
        <v>127</v>
      </c>
      <c r="J377" s="97">
        <v>72</v>
      </c>
      <c r="K377" s="97">
        <v>55</v>
      </c>
      <c r="L377" s="110"/>
    </row>
    <row r="378" ht="22.5" spans="1:12">
      <c r="A378" s="105"/>
      <c r="B378" s="105"/>
      <c r="C378" s="105" t="s">
        <v>508</v>
      </c>
      <c r="D378" s="106" t="s">
        <v>512</v>
      </c>
      <c r="E378" s="105" t="s">
        <v>89</v>
      </c>
      <c r="F378" s="97">
        <v>1.48</v>
      </c>
      <c r="G378" s="82">
        <v>4.5</v>
      </c>
      <c r="H378" s="105" t="s">
        <v>90</v>
      </c>
      <c r="I378" s="97">
        <v>88.8</v>
      </c>
      <c r="J378" s="97">
        <v>50.3</v>
      </c>
      <c r="K378" s="97">
        <v>38.5</v>
      </c>
      <c r="L378" s="110"/>
    </row>
    <row r="379" ht="33.75" spans="1:12">
      <c r="A379" s="105"/>
      <c r="B379" s="105"/>
      <c r="C379" s="105" t="s">
        <v>513</v>
      </c>
      <c r="D379" s="106" t="s">
        <v>514</v>
      </c>
      <c r="E379" s="105" t="s">
        <v>89</v>
      </c>
      <c r="F379" s="97">
        <v>2.065</v>
      </c>
      <c r="G379" s="82">
        <v>4.5</v>
      </c>
      <c r="H379" s="105" t="s">
        <v>90</v>
      </c>
      <c r="I379" s="97">
        <v>123.9</v>
      </c>
      <c r="J379" s="97">
        <v>70.2</v>
      </c>
      <c r="K379" s="97">
        <v>53.7</v>
      </c>
      <c r="L379" s="110"/>
    </row>
    <row r="380" ht="33.75" spans="1:12">
      <c r="A380" s="105"/>
      <c r="B380" s="105"/>
      <c r="C380" s="105" t="s">
        <v>453</v>
      </c>
      <c r="D380" s="106" t="s">
        <v>514</v>
      </c>
      <c r="E380" s="105" t="s">
        <v>89</v>
      </c>
      <c r="F380" s="97">
        <v>1</v>
      </c>
      <c r="G380" s="82">
        <v>4.5</v>
      </c>
      <c r="H380" s="105" t="s">
        <v>90</v>
      </c>
      <c r="I380" s="97">
        <v>60</v>
      </c>
      <c r="J380" s="97">
        <v>34</v>
      </c>
      <c r="K380" s="97">
        <v>26</v>
      </c>
      <c r="L380" s="110"/>
    </row>
    <row r="381" ht="22.5" spans="1:12">
      <c r="A381" s="105"/>
      <c r="B381" s="105"/>
      <c r="C381" s="105" t="s">
        <v>453</v>
      </c>
      <c r="D381" s="106" t="s">
        <v>515</v>
      </c>
      <c r="E381" s="105" t="s">
        <v>89</v>
      </c>
      <c r="F381" s="97">
        <v>3.654</v>
      </c>
      <c r="G381" s="82">
        <v>4.5</v>
      </c>
      <c r="H381" s="105" t="s">
        <v>90</v>
      </c>
      <c r="I381" s="97">
        <v>219.2</v>
      </c>
      <c r="J381" s="97">
        <v>124.2</v>
      </c>
      <c r="K381" s="97">
        <v>95</v>
      </c>
      <c r="L381" s="110"/>
    </row>
    <row r="382" ht="22.5" spans="1:12">
      <c r="A382" s="105"/>
      <c r="B382" s="105"/>
      <c r="C382" s="105" t="s">
        <v>513</v>
      </c>
      <c r="D382" s="106" t="s">
        <v>515</v>
      </c>
      <c r="E382" s="105" t="s">
        <v>89</v>
      </c>
      <c r="F382" s="97">
        <v>1.038</v>
      </c>
      <c r="G382" s="82">
        <v>4.5</v>
      </c>
      <c r="H382" s="105" t="s">
        <v>90</v>
      </c>
      <c r="I382" s="97">
        <v>62.3</v>
      </c>
      <c r="J382" s="97">
        <v>35.3</v>
      </c>
      <c r="K382" s="97">
        <v>27</v>
      </c>
      <c r="L382" s="110"/>
    </row>
    <row r="383" ht="22.5" spans="1:12">
      <c r="A383" s="105"/>
      <c r="B383" s="105"/>
      <c r="C383" s="105" t="s">
        <v>459</v>
      </c>
      <c r="D383" s="106" t="s">
        <v>516</v>
      </c>
      <c r="E383" s="105" t="s">
        <v>89</v>
      </c>
      <c r="F383" s="97">
        <v>0.473</v>
      </c>
      <c r="G383" s="82">
        <v>4.5</v>
      </c>
      <c r="H383" s="105" t="s">
        <v>90</v>
      </c>
      <c r="I383" s="97">
        <v>28.4</v>
      </c>
      <c r="J383" s="97">
        <v>16.1</v>
      </c>
      <c r="K383" s="97">
        <v>12.3</v>
      </c>
      <c r="L383" s="110"/>
    </row>
    <row r="384" ht="22.5" spans="1:12">
      <c r="A384" s="105"/>
      <c r="B384" s="105"/>
      <c r="C384" s="105" t="s">
        <v>453</v>
      </c>
      <c r="D384" s="106" t="s">
        <v>517</v>
      </c>
      <c r="E384" s="105" t="s">
        <v>89</v>
      </c>
      <c r="F384" s="97">
        <v>6.322</v>
      </c>
      <c r="G384" s="82">
        <v>4.5</v>
      </c>
      <c r="H384" s="105" t="s">
        <v>90</v>
      </c>
      <c r="I384" s="97">
        <v>379.3</v>
      </c>
      <c r="J384" s="97">
        <v>214.9</v>
      </c>
      <c r="K384" s="97">
        <v>164.4</v>
      </c>
      <c r="L384" s="110"/>
    </row>
    <row r="385" ht="22.5" spans="1:12">
      <c r="A385" s="105"/>
      <c r="B385" s="105"/>
      <c r="C385" s="105" t="s">
        <v>453</v>
      </c>
      <c r="D385" s="106" t="s">
        <v>518</v>
      </c>
      <c r="E385" s="105" t="s">
        <v>89</v>
      </c>
      <c r="F385" s="97">
        <v>3.5</v>
      </c>
      <c r="G385" s="82">
        <v>4.5</v>
      </c>
      <c r="H385" s="105" t="s">
        <v>90</v>
      </c>
      <c r="I385" s="97">
        <v>210</v>
      </c>
      <c r="J385" s="97">
        <v>119</v>
      </c>
      <c r="K385" s="97">
        <v>91</v>
      </c>
      <c r="L385" s="110"/>
    </row>
    <row r="386" ht="22.5" spans="1:12">
      <c r="A386" s="105"/>
      <c r="B386" s="105"/>
      <c r="C386" s="105" t="s">
        <v>482</v>
      </c>
      <c r="D386" s="106" t="s">
        <v>519</v>
      </c>
      <c r="E386" s="105" t="s">
        <v>89</v>
      </c>
      <c r="F386" s="97">
        <v>2.7</v>
      </c>
      <c r="G386" s="82">
        <v>4.5</v>
      </c>
      <c r="H386" s="105" t="s">
        <v>90</v>
      </c>
      <c r="I386" s="97">
        <v>162</v>
      </c>
      <c r="J386" s="97">
        <v>91.8</v>
      </c>
      <c r="K386" s="97">
        <v>70.2</v>
      </c>
      <c r="L386" s="110"/>
    </row>
    <row r="387" ht="22.5" spans="1:12">
      <c r="A387" s="105"/>
      <c r="B387" s="105"/>
      <c r="C387" s="105" t="s">
        <v>492</v>
      </c>
      <c r="D387" s="106" t="s">
        <v>520</v>
      </c>
      <c r="E387" s="105" t="s">
        <v>89</v>
      </c>
      <c r="F387" s="97">
        <v>5.211</v>
      </c>
      <c r="G387" s="82">
        <v>4.5</v>
      </c>
      <c r="H387" s="105" t="s">
        <v>90</v>
      </c>
      <c r="I387" s="97">
        <v>312.7</v>
      </c>
      <c r="J387" s="97">
        <v>177.2</v>
      </c>
      <c r="K387" s="97">
        <v>135.5</v>
      </c>
      <c r="L387" s="110"/>
    </row>
    <row r="388" ht="22.5" spans="1:12">
      <c r="A388" s="105"/>
      <c r="B388" s="105"/>
      <c r="C388" s="105" t="s">
        <v>492</v>
      </c>
      <c r="D388" s="106" t="s">
        <v>520</v>
      </c>
      <c r="E388" s="105" t="s">
        <v>89</v>
      </c>
      <c r="F388" s="97">
        <v>2</v>
      </c>
      <c r="G388" s="82">
        <v>4.5</v>
      </c>
      <c r="H388" s="105" t="s">
        <v>90</v>
      </c>
      <c r="I388" s="97">
        <v>120</v>
      </c>
      <c r="J388" s="97">
        <v>68</v>
      </c>
      <c r="K388" s="97">
        <v>52</v>
      </c>
      <c r="L388" s="110"/>
    </row>
    <row r="389" ht="22.5" spans="1:12">
      <c r="A389" s="105"/>
      <c r="B389" s="105"/>
      <c r="C389" s="105" t="s">
        <v>492</v>
      </c>
      <c r="D389" s="106" t="s">
        <v>520</v>
      </c>
      <c r="E389" s="105" t="s">
        <v>89</v>
      </c>
      <c r="F389" s="97">
        <v>1.211</v>
      </c>
      <c r="G389" s="82">
        <v>4.5</v>
      </c>
      <c r="H389" s="105" t="s">
        <v>90</v>
      </c>
      <c r="I389" s="97">
        <v>72.7</v>
      </c>
      <c r="J389" s="97">
        <v>41.2</v>
      </c>
      <c r="K389" s="97">
        <v>31.5</v>
      </c>
      <c r="L389" s="110"/>
    </row>
    <row r="390" ht="22.5" spans="1:12">
      <c r="A390" s="105"/>
      <c r="B390" s="105"/>
      <c r="C390" s="105" t="s">
        <v>492</v>
      </c>
      <c r="D390" s="106" t="s">
        <v>521</v>
      </c>
      <c r="E390" s="105" t="s">
        <v>89</v>
      </c>
      <c r="F390" s="97">
        <v>0.964</v>
      </c>
      <c r="G390" s="82">
        <v>4.5</v>
      </c>
      <c r="H390" s="105" t="s">
        <v>90</v>
      </c>
      <c r="I390" s="97">
        <v>57.8</v>
      </c>
      <c r="J390" s="97">
        <v>32.8</v>
      </c>
      <c r="K390" s="97">
        <v>25</v>
      </c>
      <c r="L390" s="110"/>
    </row>
    <row r="391" ht="22.5" spans="1:12">
      <c r="A391" s="105"/>
      <c r="B391" s="105"/>
      <c r="C391" s="105" t="s">
        <v>487</v>
      </c>
      <c r="D391" s="106" t="s">
        <v>522</v>
      </c>
      <c r="E391" s="105" t="s">
        <v>89</v>
      </c>
      <c r="F391" s="97">
        <v>0.384</v>
      </c>
      <c r="G391" s="82">
        <v>4.5</v>
      </c>
      <c r="H391" s="105" t="s">
        <v>90</v>
      </c>
      <c r="I391" s="97">
        <v>23</v>
      </c>
      <c r="J391" s="97">
        <v>13.1</v>
      </c>
      <c r="K391" s="97">
        <v>9.9</v>
      </c>
      <c r="L391" s="110"/>
    </row>
    <row r="392" ht="22.5" spans="1:12">
      <c r="A392" s="105"/>
      <c r="B392" s="105"/>
      <c r="C392" s="105" t="s">
        <v>487</v>
      </c>
      <c r="D392" s="106" t="s">
        <v>523</v>
      </c>
      <c r="E392" s="105" t="s">
        <v>89</v>
      </c>
      <c r="F392" s="97">
        <v>1.7</v>
      </c>
      <c r="G392" s="82">
        <v>4.5</v>
      </c>
      <c r="H392" s="105" t="s">
        <v>90</v>
      </c>
      <c r="I392" s="97">
        <v>102</v>
      </c>
      <c r="J392" s="97">
        <v>57.8</v>
      </c>
      <c r="K392" s="97">
        <v>44.2</v>
      </c>
      <c r="L392" s="110"/>
    </row>
    <row r="393" ht="22.5" spans="1:12">
      <c r="A393" s="105"/>
      <c r="B393" s="105"/>
      <c r="C393" s="105" t="s">
        <v>484</v>
      </c>
      <c r="D393" s="106" t="s">
        <v>524</v>
      </c>
      <c r="E393" s="105" t="s">
        <v>89</v>
      </c>
      <c r="F393" s="97">
        <v>0.91</v>
      </c>
      <c r="G393" s="82">
        <v>4.5</v>
      </c>
      <c r="H393" s="105" t="s">
        <v>90</v>
      </c>
      <c r="I393" s="97">
        <v>54.6</v>
      </c>
      <c r="J393" s="97">
        <v>30.9</v>
      </c>
      <c r="K393" s="97">
        <v>23.7</v>
      </c>
      <c r="L393" s="110"/>
    </row>
    <row r="394" ht="22.5" spans="1:12">
      <c r="A394" s="105"/>
      <c r="B394" s="105"/>
      <c r="C394" s="105" t="s">
        <v>484</v>
      </c>
      <c r="D394" s="106" t="s">
        <v>525</v>
      </c>
      <c r="E394" s="105" t="s">
        <v>89</v>
      </c>
      <c r="F394" s="97">
        <v>0.998</v>
      </c>
      <c r="G394" s="82">
        <v>4.5</v>
      </c>
      <c r="H394" s="105" t="s">
        <v>90</v>
      </c>
      <c r="I394" s="97">
        <v>59.9</v>
      </c>
      <c r="J394" s="97">
        <v>33.9</v>
      </c>
      <c r="K394" s="97">
        <v>26</v>
      </c>
      <c r="L394" s="110"/>
    </row>
    <row r="395" ht="22.5" spans="1:12">
      <c r="A395" s="105"/>
      <c r="B395" s="105"/>
      <c r="C395" s="105" t="s">
        <v>484</v>
      </c>
      <c r="D395" s="106" t="s">
        <v>526</v>
      </c>
      <c r="E395" s="105" t="s">
        <v>89</v>
      </c>
      <c r="F395" s="97">
        <v>0.8</v>
      </c>
      <c r="G395" s="82">
        <v>4.5</v>
      </c>
      <c r="H395" s="105" t="s">
        <v>90</v>
      </c>
      <c r="I395" s="97">
        <v>48</v>
      </c>
      <c r="J395" s="97">
        <v>27.2</v>
      </c>
      <c r="K395" s="97">
        <v>20.8</v>
      </c>
      <c r="L395" s="110"/>
    </row>
    <row r="396" ht="22.5" spans="1:12">
      <c r="A396" s="105"/>
      <c r="B396" s="105"/>
      <c r="C396" s="105" t="s">
        <v>508</v>
      </c>
      <c r="D396" s="106" t="s">
        <v>527</v>
      </c>
      <c r="E396" s="105" t="s">
        <v>89</v>
      </c>
      <c r="F396" s="97">
        <v>0.612</v>
      </c>
      <c r="G396" s="82">
        <v>4.5</v>
      </c>
      <c r="H396" s="105" t="s">
        <v>90</v>
      </c>
      <c r="I396" s="97">
        <v>36.7</v>
      </c>
      <c r="J396" s="97">
        <v>20.8</v>
      </c>
      <c r="K396" s="97">
        <v>15.9</v>
      </c>
      <c r="L396" s="110"/>
    </row>
    <row r="397" spans="1:12">
      <c r="A397" s="105"/>
      <c r="B397" s="105"/>
      <c r="C397" s="105" t="s">
        <v>508</v>
      </c>
      <c r="D397" s="106" t="s">
        <v>528</v>
      </c>
      <c r="E397" s="105" t="s">
        <v>89</v>
      </c>
      <c r="F397" s="97">
        <v>3.793</v>
      </c>
      <c r="G397" s="82">
        <v>4.5</v>
      </c>
      <c r="H397" s="105" t="s">
        <v>90</v>
      </c>
      <c r="I397" s="97">
        <v>227.6</v>
      </c>
      <c r="J397" s="97">
        <v>129</v>
      </c>
      <c r="K397" s="97">
        <v>98.6</v>
      </c>
      <c r="L397" s="110"/>
    </row>
    <row r="398" ht="22.5" spans="1:12">
      <c r="A398" s="105"/>
      <c r="B398" s="105"/>
      <c r="C398" s="105" t="s">
        <v>508</v>
      </c>
      <c r="D398" s="106" t="s">
        <v>529</v>
      </c>
      <c r="E398" s="105" t="s">
        <v>89</v>
      </c>
      <c r="F398" s="97">
        <v>1.125</v>
      </c>
      <c r="G398" s="82">
        <v>4.5</v>
      </c>
      <c r="H398" s="105" t="s">
        <v>90</v>
      </c>
      <c r="I398" s="97">
        <v>67.5</v>
      </c>
      <c r="J398" s="97">
        <v>38.3</v>
      </c>
      <c r="K398" s="97">
        <v>29.2</v>
      </c>
      <c r="L398" s="110"/>
    </row>
    <row r="399" ht="22.5" spans="1:12">
      <c r="A399" s="105"/>
      <c r="B399" s="105"/>
      <c r="C399" s="105" t="s">
        <v>475</v>
      </c>
      <c r="D399" s="106" t="s">
        <v>530</v>
      </c>
      <c r="E399" s="105" t="s">
        <v>89</v>
      </c>
      <c r="F399" s="97">
        <v>1.313</v>
      </c>
      <c r="G399" s="82">
        <v>4.5</v>
      </c>
      <c r="H399" s="105" t="s">
        <v>90</v>
      </c>
      <c r="I399" s="97">
        <v>78.8</v>
      </c>
      <c r="J399" s="97">
        <v>44.6</v>
      </c>
      <c r="K399" s="97">
        <v>34.2</v>
      </c>
      <c r="L399" s="110"/>
    </row>
    <row r="400" ht="22.5" spans="1:12">
      <c r="A400" s="105"/>
      <c r="B400" s="105"/>
      <c r="C400" s="105" t="s">
        <v>475</v>
      </c>
      <c r="D400" s="106" t="s">
        <v>531</v>
      </c>
      <c r="E400" s="105" t="s">
        <v>89</v>
      </c>
      <c r="F400" s="97">
        <v>2.181</v>
      </c>
      <c r="G400" s="82">
        <v>4.5</v>
      </c>
      <c r="H400" s="105" t="s">
        <v>90</v>
      </c>
      <c r="I400" s="97">
        <v>130.9</v>
      </c>
      <c r="J400" s="97">
        <v>74.2</v>
      </c>
      <c r="K400" s="97">
        <v>56.7</v>
      </c>
      <c r="L400" s="110"/>
    </row>
    <row r="401" ht="22.5" spans="1:12">
      <c r="A401" s="105"/>
      <c r="B401" s="105"/>
      <c r="C401" s="105" t="s">
        <v>475</v>
      </c>
      <c r="D401" s="106" t="s">
        <v>532</v>
      </c>
      <c r="E401" s="105" t="s">
        <v>89</v>
      </c>
      <c r="F401" s="97">
        <v>0.719</v>
      </c>
      <c r="G401" s="82">
        <v>4.5</v>
      </c>
      <c r="H401" s="105" t="s">
        <v>90</v>
      </c>
      <c r="I401" s="97">
        <v>43.1</v>
      </c>
      <c r="J401" s="97">
        <v>24.4</v>
      </c>
      <c r="K401" s="97">
        <v>18.7</v>
      </c>
      <c r="L401" s="110"/>
    </row>
    <row r="402" ht="22.5" spans="1:12">
      <c r="A402" s="105"/>
      <c r="B402" s="105"/>
      <c r="C402" s="105" t="s">
        <v>533</v>
      </c>
      <c r="D402" s="106" t="s">
        <v>534</v>
      </c>
      <c r="E402" s="105" t="s">
        <v>89</v>
      </c>
      <c r="F402" s="97">
        <v>1.604</v>
      </c>
      <c r="G402" s="82">
        <v>4.5</v>
      </c>
      <c r="H402" s="105" t="s">
        <v>90</v>
      </c>
      <c r="I402" s="97">
        <v>96.2</v>
      </c>
      <c r="J402" s="97">
        <v>54.5</v>
      </c>
      <c r="K402" s="97">
        <v>41.7</v>
      </c>
      <c r="L402" s="110"/>
    </row>
    <row r="403" ht="22.5" spans="1:12">
      <c r="A403" s="105"/>
      <c r="B403" s="105"/>
      <c r="C403" s="105" t="s">
        <v>533</v>
      </c>
      <c r="D403" s="106" t="s">
        <v>535</v>
      </c>
      <c r="E403" s="105" t="s">
        <v>89</v>
      </c>
      <c r="F403" s="97">
        <v>1.794</v>
      </c>
      <c r="G403" s="82">
        <v>4.5</v>
      </c>
      <c r="H403" s="105" t="s">
        <v>90</v>
      </c>
      <c r="I403" s="97">
        <v>107.6</v>
      </c>
      <c r="J403" s="97">
        <v>61</v>
      </c>
      <c r="K403" s="97">
        <v>46.6</v>
      </c>
      <c r="L403" s="110"/>
    </row>
    <row r="404" ht="22.5" spans="1:12">
      <c r="A404" s="105"/>
      <c r="B404" s="105"/>
      <c r="C404" s="105" t="s">
        <v>533</v>
      </c>
      <c r="D404" s="106" t="s">
        <v>535</v>
      </c>
      <c r="E404" s="105" t="s">
        <v>89</v>
      </c>
      <c r="F404" s="97">
        <v>1.051</v>
      </c>
      <c r="G404" s="82">
        <v>4.5</v>
      </c>
      <c r="H404" s="105" t="s">
        <v>90</v>
      </c>
      <c r="I404" s="97">
        <v>63.1</v>
      </c>
      <c r="J404" s="97">
        <v>35.7</v>
      </c>
      <c r="K404" s="97">
        <v>27.4</v>
      </c>
      <c r="L404" s="110"/>
    </row>
    <row r="405" ht="22.5" spans="1:12">
      <c r="A405" s="105"/>
      <c r="B405" s="105"/>
      <c r="C405" s="105" t="s">
        <v>456</v>
      </c>
      <c r="D405" s="106" t="s">
        <v>536</v>
      </c>
      <c r="E405" s="105" t="s">
        <v>89</v>
      </c>
      <c r="F405" s="97">
        <v>0.403</v>
      </c>
      <c r="G405" s="82">
        <v>4.5</v>
      </c>
      <c r="H405" s="105" t="s">
        <v>90</v>
      </c>
      <c r="I405" s="97">
        <v>24.2</v>
      </c>
      <c r="J405" s="97">
        <v>13.7</v>
      </c>
      <c r="K405" s="97">
        <v>10.5</v>
      </c>
      <c r="L405" s="110"/>
    </row>
    <row r="406" ht="22.5" spans="1:12">
      <c r="A406" s="105"/>
      <c r="B406" s="105"/>
      <c r="C406" s="105" t="s">
        <v>470</v>
      </c>
      <c r="D406" s="106" t="s">
        <v>537</v>
      </c>
      <c r="E406" s="105" t="s">
        <v>89</v>
      </c>
      <c r="F406" s="97">
        <v>1.157</v>
      </c>
      <c r="G406" s="82">
        <v>4.5</v>
      </c>
      <c r="H406" s="105" t="s">
        <v>90</v>
      </c>
      <c r="I406" s="97">
        <v>69.4</v>
      </c>
      <c r="J406" s="97">
        <v>39.3</v>
      </c>
      <c r="K406" s="97">
        <v>30.1</v>
      </c>
      <c r="L406" s="110"/>
    </row>
    <row r="407" ht="22.5" spans="1:12">
      <c r="A407" s="105"/>
      <c r="B407" s="105"/>
      <c r="C407" s="105" t="s">
        <v>479</v>
      </c>
      <c r="D407" s="106" t="s">
        <v>538</v>
      </c>
      <c r="E407" s="105" t="s">
        <v>89</v>
      </c>
      <c r="F407" s="97">
        <v>0.671</v>
      </c>
      <c r="G407" s="82">
        <v>4.5</v>
      </c>
      <c r="H407" s="105" t="s">
        <v>90</v>
      </c>
      <c r="I407" s="97">
        <v>40.3</v>
      </c>
      <c r="J407" s="97">
        <v>22.8</v>
      </c>
      <c r="K407" s="97">
        <v>17.5</v>
      </c>
      <c r="L407" s="110"/>
    </row>
    <row r="408" ht="22.5" spans="1:12">
      <c r="A408" s="105"/>
      <c r="B408" s="105"/>
      <c r="C408" s="105" t="s">
        <v>479</v>
      </c>
      <c r="D408" s="106" t="s">
        <v>539</v>
      </c>
      <c r="E408" s="105" t="s">
        <v>89</v>
      </c>
      <c r="F408" s="97">
        <v>1.388</v>
      </c>
      <c r="G408" s="82">
        <v>4.5</v>
      </c>
      <c r="H408" s="105" t="s">
        <v>90</v>
      </c>
      <c r="I408" s="97">
        <v>83.3</v>
      </c>
      <c r="J408" s="97">
        <v>47.2</v>
      </c>
      <c r="K408" s="97">
        <v>36.1</v>
      </c>
      <c r="L408" s="110"/>
    </row>
    <row r="409" ht="22.5" spans="1:12">
      <c r="A409" s="105"/>
      <c r="B409" s="105"/>
      <c r="C409" s="105" t="s">
        <v>479</v>
      </c>
      <c r="D409" s="106" t="s">
        <v>540</v>
      </c>
      <c r="E409" s="105" t="s">
        <v>89</v>
      </c>
      <c r="F409" s="97">
        <v>0.8</v>
      </c>
      <c r="G409" s="82">
        <v>4.5</v>
      </c>
      <c r="H409" s="105" t="s">
        <v>90</v>
      </c>
      <c r="I409" s="97">
        <v>48</v>
      </c>
      <c r="J409" s="97">
        <v>27.2</v>
      </c>
      <c r="K409" s="97">
        <v>20.8</v>
      </c>
      <c r="L409" s="110"/>
    </row>
    <row r="410" ht="22.5" spans="1:12">
      <c r="A410" s="105"/>
      <c r="B410" s="105"/>
      <c r="C410" s="105" t="s">
        <v>479</v>
      </c>
      <c r="D410" s="106" t="s">
        <v>541</v>
      </c>
      <c r="E410" s="105" t="s">
        <v>89</v>
      </c>
      <c r="F410" s="97">
        <v>1.832</v>
      </c>
      <c r="G410" s="82">
        <v>4.5</v>
      </c>
      <c r="H410" s="105" t="s">
        <v>90</v>
      </c>
      <c r="I410" s="97">
        <v>109.9</v>
      </c>
      <c r="J410" s="97">
        <v>62.3</v>
      </c>
      <c r="K410" s="97">
        <v>47.6</v>
      </c>
      <c r="L410" s="110"/>
    </row>
    <row r="411" ht="22.5" spans="1:12">
      <c r="A411" s="105"/>
      <c r="B411" s="105"/>
      <c r="C411" s="105" t="s">
        <v>484</v>
      </c>
      <c r="D411" s="106" t="s">
        <v>542</v>
      </c>
      <c r="E411" s="105" t="s">
        <v>89</v>
      </c>
      <c r="F411" s="97">
        <v>0.71</v>
      </c>
      <c r="G411" s="82">
        <v>4.5</v>
      </c>
      <c r="H411" s="105" t="s">
        <v>90</v>
      </c>
      <c r="I411" s="97">
        <v>42.6</v>
      </c>
      <c r="J411" s="97">
        <v>24.1</v>
      </c>
      <c r="K411" s="97">
        <v>18.5</v>
      </c>
      <c r="L411" s="110"/>
    </row>
    <row r="412" ht="22.5" spans="1:12">
      <c r="A412" s="105"/>
      <c r="B412" s="105"/>
      <c r="C412" s="105" t="s">
        <v>459</v>
      </c>
      <c r="D412" s="106" t="s">
        <v>543</v>
      </c>
      <c r="E412" s="105" t="s">
        <v>89</v>
      </c>
      <c r="F412" s="97">
        <v>0.833</v>
      </c>
      <c r="G412" s="82">
        <v>4.5</v>
      </c>
      <c r="H412" s="105" t="s">
        <v>90</v>
      </c>
      <c r="I412" s="97">
        <v>50</v>
      </c>
      <c r="J412" s="97">
        <v>28.3</v>
      </c>
      <c r="K412" s="97">
        <v>21.7</v>
      </c>
      <c r="L412" s="110"/>
    </row>
    <row r="413" ht="22.5" spans="1:12">
      <c r="A413" s="105"/>
      <c r="B413" s="105"/>
      <c r="C413" s="105" t="s">
        <v>459</v>
      </c>
      <c r="D413" s="106" t="s">
        <v>544</v>
      </c>
      <c r="E413" s="105" t="s">
        <v>89</v>
      </c>
      <c r="F413" s="97">
        <v>1.18</v>
      </c>
      <c r="G413" s="82">
        <v>4.5</v>
      </c>
      <c r="H413" s="105" t="s">
        <v>90</v>
      </c>
      <c r="I413" s="97">
        <v>70.8</v>
      </c>
      <c r="J413" s="97">
        <v>40.1</v>
      </c>
      <c r="K413" s="97">
        <v>30.7</v>
      </c>
      <c r="L413" s="110"/>
    </row>
    <row r="414" ht="22.5" spans="1:12">
      <c r="A414" s="105"/>
      <c r="B414" s="105"/>
      <c r="C414" s="105" t="s">
        <v>465</v>
      </c>
      <c r="D414" s="106" t="s">
        <v>545</v>
      </c>
      <c r="E414" s="105" t="s">
        <v>89</v>
      </c>
      <c r="F414" s="97">
        <v>2.126</v>
      </c>
      <c r="G414" s="82">
        <v>4.5</v>
      </c>
      <c r="H414" s="105" t="s">
        <v>90</v>
      </c>
      <c r="I414" s="97">
        <v>127.6</v>
      </c>
      <c r="J414" s="97">
        <v>72.3</v>
      </c>
      <c r="K414" s="97">
        <v>55.3</v>
      </c>
      <c r="L414" s="110"/>
    </row>
    <row r="415" spans="1:12">
      <c r="A415" s="105"/>
      <c r="B415" s="105"/>
      <c r="C415" s="105" t="s">
        <v>533</v>
      </c>
      <c r="D415" s="106" t="s">
        <v>546</v>
      </c>
      <c r="E415" s="105" t="s">
        <v>89</v>
      </c>
      <c r="F415" s="97">
        <v>0.348</v>
      </c>
      <c r="G415" s="82">
        <v>4.5</v>
      </c>
      <c r="H415" s="105" t="s">
        <v>90</v>
      </c>
      <c r="I415" s="97">
        <v>20.9</v>
      </c>
      <c r="J415" s="97">
        <v>11.8</v>
      </c>
      <c r="K415" s="97">
        <v>9.1</v>
      </c>
      <c r="L415" s="110"/>
    </row>
    <row r="416" ht="22.5" spans="1:12">
      <c r="A416" s="105"/>
      <c r="B416" s="105"/>
      <c r="C416" s="105" t="s">
        <v>505</v>
      </c>
      <c r="D416" s="106" t="s">
        <v>547</v>
      </c>
      <c r="E416" s="105" t="s">
        <v>89</v>
      </c>
      <c r="F416" s="97">
        <v>2</v>
      </c>
      <c r="G416" s="82">
        <v>4.5</v>
      </c>
      <c r="H416" s="105" t="s">
        <v>90</v>
      </c>
      <c r="I416" s="97">
        <v>120</v>
      </c>
      <c r="J416" s="97">
        <v>68</v>
      </c>
      <c r="K416" s="97">
        <v>52</v>
      </c>
      <c r="L416" s="110"/>
    </row>
    <row r="417" ht="22.5" spans="1:12">
      <c r="A417" s="105"/>
      <c r="B417" s="105"/>
      <c r="C417" s="105" t="s">
        <v>505</v>
      </c>
      <c r="D417" s="106" t="s">
        <v>547</v>
      </c>
      <c r="E417" s="105" t="s">
        <v>89</v>
      </c>
      <c r="F417" s="97">
        <v>2</v>
      </c>
      <c r="G417" s="82">
        <v>4.5</v>
      </c>
      <c r="H417" s="105" t="s">
        <v>90</v>
      </c>
      <c r="I417" s="97">
        <v>120</v>
      </c>
      <c r="J417" s="97">
        <v>68</v>
      </c>
      <c r="K417" s="97">
        <v>52</v>
      </c>
      <c r="L417" s="110"/>
    </row>
    <row r="418" spans="1:12">
      <c r="A418" s="105"/>
      <c r="B418" s="105" t="s">
        <v>548</v>
      </c>
      <c r="C418" s="105"/>
      <c r="D418" s="106"/>
      <c r="E418" s="105"/>
      <c r="F418" s="97">
        <v>49.16</v>
      </c>
      <c r="G418" s="82"/>
      <c r="H418" s="105"/>
      <c r="I418" s="97">
        <v>3886.13</v>
      </c>
      <c r="J418" s="97">
        <v>1400.7</v>
      </c>
      <c r="K418" s="97">
        <v>2485.43</v>
      </c>
      <c r="L418" s="110"/>
    </row>
    <row r="419" ht="22.5" spans="1:12">
      <c r="A419" s="105"/>
      <c r="B419" s="105"/>
      <c r="C419" s="105" t="s">
        <v>549</v>
      </c>
      <c r="D419" s="106" t="s">
        <v>550</v>
      </c>
      <c r="E419" s="105" t="s">
        <v>89</v>
      </c>
      <c r="F419" s="97">
        <v>4.19</v>
      </c>
      <c r="G419" s="82">
        <v>5</v>
      </c>
      <c r="H419" s="105" t="s">
        <v>90</v>
      </c>
      <c r="I419" s="97">
        <v>161.2</v>
      </c>
      <c r="J419" s="97">
        <v>126.6</v>
      </c>
      <c r="K419" s="97">
        <v>34.6</v>
      </c>
      <c r="L419" s="110"/>
    </row>
    <row r="420" ht="22.5" spans="1:12">
      <c r="A420" s="105"/>
      <c r="B420" s="105"/>
      <c r="C420" s="105" t="s">
        <v>551</v>
      </c>
      <c r="D420" s="106" t="s">
        <v>552</v>
      </c>
      <c r="E420" s="105" t="s">
        <v>89</v>
      </c>
      <c r="F420" s="97">
        <v>2.23</v>
      </c>
      <c r="G420" s="82">
        <v>4.5</v>
      </c>
      <c r="H420" s="105" t="s">
        <v>90</v>
      </c>
      <c r="I420" s="97">
        <v>175.8</v>
      </c>
      <c r="J420" s="97">
        <v>60.7</v>
      </c>
      <c r="K420" s="97">
        <v>115.1</v>
      </c>
      <c r="L420" s="110"/>
    </row>
    <row r="421" ht="33.75" spans="1:12">
      <c r="A421" s="105"/>
      <c r="B421" s="105"/>
      <c r="C421" s="105" t="s">
        <v>553</v>
      </c>
      <c r="D421" s="106" t="s">
        <v>554</v>
      </c>
      <c r="E421" s="105" t="s">
        <v>89</v>
      </c>
      <c r="F421" s="97">
        <v>4.21</v>
      </c>
      <c r="G421" s="82">
        <v>6.5</v>
      </c>
      <c r="H421" s="105" t="s">
        <v>90</v>
      </c>
      <c r="I421" s="97">
        <v>482.1</v>
      </c>
      <c r="J421" s="97">
        <v>165.4</v>
      </c>
      <c r="K421" s="97">
        <v>316.7</v>
      </c>
      <c r="L421" s="110"/>
    </row>
    <row r="422" ht="22.5" spans="1:12">
      <c r="A422" s="105"/>
      <c r="B422" s="105"/>
      <c r="C422" s="105" t="s">
        <v>555</v>
      </c>
      <c r="D422" s="106" t="s">
        <v>556</v>
      </c>
      <c r="E422" s="105" t="s">
        <v>89</v>
      </c>
      <c r="F422" s="97">
        <v>10.92</v>
      </c>
      <c r="G422" s="82"/>
      <c r="H422" s="105" t="s">
        <v>90</v>
      </c>
      <c r="I422" s="97">
        <v>856.4</v>
      </c>
      <c r="J422" s="97">
        <v>297</v>
      </c>
      <c r="K422" s="97">
        <v>559.4</v>
      </c>
      <c r="L422" s="110"/>
    </row>
    <row r="423" ht="33.75" spans="1:12">
      <c r="A423" s="105"/>
      <c r="B423" s="105"/>
      <c r="C423" s="105" t="s">
        <v>557</v>
      </c>
      <c r="D423" s="106" t="s">
        <v>558</v>
      </c>
      <c r="E423" s="105" t="s">
        <v>89</v>
      </c>
      <c r="F423" s="97">
        <v>3.25</v>
      </c>
      <c r="G423" s="82">
        <v>4.5</v>
      </c>
      <c r="H423" s="105" t="s">
        <v>90</v>
      </c>
      <c r="I423" s="97">
        <v>282</v>
      </c>
      <c r="J423" s="97">
        <v>88.4</v>
      </c>
      <c r="K423" s="97">
        <v>193.6</v>
      </c>
      <c r="L423" s="110"/>
    </row>
    <row r="424" ht="22.5" spans="1:12">
      <c r="A424" s="105"/>
      <c r="B424" s="105"/>
      <c r="C424" s="105" t="s">
        <v>559</v>
      </c>
      <c r="D424" s="106" t="s">
        <v>560</v>
      </c>
      <c r="E424" s="105" t="s">
        <v>89</v>
      </c>
      <c r="F424" s="97">
        <v>4.37</v>
      </c>
      <c r="G424" s="82">
        <v>4.5</v>
      </c>
      <c r="H424" s="105" t="s">
        <v>90</v>
      </c>
      <c r="I424" s="97">
        <v>339</v>
      </c>
      <c r="J424" s="97">
        <v>118.9</v>
      </c>
      <c r="K424" s="97">
        <v>220.1</v>
      </c>
      <c r="L424" s="110"/>
    </row>
    <row r="425" ht="22.5" spans="1:12">
      <c r="A425" s="105"/>
      <c r="B425" s="105"/>
      <c r="C425" s="105" t="s">
        <v>559</v>
      </c>
      <c r="D425" s="106" t="s">
        <v>561</v>
      </c>
      <c r="E425" s="105" t="s">
        <v>89</v>
      </c>
      <c r="F425" s="97">
        <v>1</v>
      </c>
      <c r="G425" s="82">
        <v>4.5</v>
      </c>
      <c r="H425" s="105" t="s">
        <v>90</v>
      </c>
      <c r="I425" s="97">
        <v>77.6</v>
      </c>
      <c r="J425" s="97">
        <v>27.2</v>
      </c>
      <c r="K425" s="97">
        <v>50.4</v>
      </c>
      <c r="L425" s="110"/>
    </row>
    <row r="426" ht="22.5" spans="1:12">
      <c r="A426" s="105"/>
      <c r="B426" s="105"/>
      <c r="C426" s="105" t="s">
        <v>559</v>
      </c>
      <c r="D426" s="106" t="s">
        <v>562</v>
      </c>
      <c r="E426" s="105" t="s">
        <v>89</v>
      </c>
      <c r="F426" s="97">
        <v>2.36</v>
      </c>
      <c r="G426" s="82">
        <v>4.5</v>
      </c>
      <c r="H426" s="105" t="s">
        <v>90</v>
      </c>
      <c r="I426" s="97">
        <v>183</v>
      </c>
      <c r="J426" s="97">
        <v>64.2</v>
      </c>
      <c r="K426" s="97">
        <v>118.8</v>
      </c>
      <c r="L426" s="110"/>
    </row>
    <row r="427" spans="1:12">
      <c r="A427" s="105"/>
      <c r="B427" s="105"/>
      <c r="C427" s="105" t="s">
        <v>563</v>
      </c>
      <c r="D427" s="106" t="s">
        <v>564</v>
      </c>
      <c r="E427" s="105" t="s">
        <v>89</v>
      </c>
      <c r="F427" s="97">
        <v>0.9</v>
      </c>
      <c r="G427" s="82">
        <v>4.5</v>
      </c>
      <c r="H427" s="105" t="s">
        <v>90</v>
      </c>
      <c r="I427" s="97">
        <v>87.8</v>
      </c>
      <c r="J427" s="97">
        <v>24.5</v>
      </c>
      <c r="K427" s="97">
        <v>63.3</v>
      </c>
      <c r="L427" s="110"/>
    </row>
    <row r="428" spans="1:12">
      <c r="A428" s="105"/>
      <c r="B428" s="105"/>
      <c r="C428" s="105" t="s">
        <v>565</v>
      </c>
      <c r="D428" s="106" t="s">
        <v>566</v>
      </c>
      <c r="E428" s="105" t="s">
        <v>89</v>
      </c>
      <c r="F428" s="97">
        <v>0.46</v>
      </c>
      <c r="G428" s="82">
        <v>4.5</v>
      </c>
      <c r="H428" s="105" t="s">
        <v>90</v>
      </c>
      <c r="I428" s="97">
        <v>57.2</v>
      </c>
      <c r="J428" s="97">
        <v>12.5</v>
      </c>
      <c r="K428" s="97">
        <v>44.7</v>
      </c>
      <c r="L428" s="110"/>
    </row>
    <row r="429" ht="22.5" spans="1:12">
      <c r="A429" s="105"/>
      <c r="B429" s="105"/>
      <c r="C429" s="105" t="s">
        <v>565</v>
      </c>
      <c r="D429" s="106" t="s">
        <v>567</v>
      </c>
      <c r="E429" s="105" t="s">
        <v>89</v>
      </c>
      <c r="F429" s="97">
        <v>2.95</v>
      </c>
      <c r="G429" s="82">
        <v>4.5</v>
      </c>
      <c r="H429" s="105" t="s">
        <v>90</v>
      </c>
      <c r="I429" s="97">
        <v>219.1</v>
      </c>
      <c r="J429" s="97">
        <v>80.2</v>
      </c>
      <c r="K429" s="97">
        <v>138.9</v>
      </c>
      <c r="L429" s="110"/>
    </row>
    <row r="430" ht="33.75" spans="1:12">
      <c r="A430" s="105"/>
      <c r="B430" s="105"/>
      <c r="C430" s="105" t="s">
        <v>565</v>
      </c>
      <c r="D430" s="106" t="s">
        <v>568</v>
      </c>
      <c r="E430" s="105" t="s">
        <v>89</v>
      </c>
      <c r="F430" s="97">
        <v>5.15</v>
      </c>
      <c r="G430" s="82">
        <v>4.5</v>
      </c>
      <c r="H430" s="105" t="s">
        <v>90</v>
      </c>
      <c r="I430" s="97">
        <v>382.4</v>
      </c>
      <c r="J430" s="97">
        <v>140.1</v>
      </c>
      <c r="K430" s="97">
        <v>242.3</v>
      </c>
      <c r="L430" s="110"/>
    </row>
    <row r="431" ht="22.5" spans="1:12">
      <c r="A431" s="105"/>
      <c r="B431" s="105"/>
      <c r="C431" s="105" t="s">
        <v>557</v>
      </c>
      <c r="D431" s="106" t="s">
        <v>569</v>
      </c>
      <c r="E431" s="105" t="s">
        <v>89</v>
      </c>
      <c r="F431" s="97">
        <v>1</v>
      </c>
      <c r="G431" s="82">
        <v>4.5</v>
      </c>
      <c r="H431" s="105" t="s">
        <v>90</v>
      </c>
      <c r="I431" s="97">
        <v>86.8</v>
      </c>
      <c r="J431" s="97">
        <v>27.2</v>
      </c>
      <c r="K431" s="97">
        <v>59.6</v>
      </c>
      <c r="L431" s="110"/>
    </row>
    <row r="432" ht="22.5" spans="1:12">
      <c r="A432" s="105"/>
      <c r="B432" s="105"/>
      <c r="C432" s="105" t="s">
        <v>557</v>
      </c>
      <c r="D432" s="106" t="s">
        <v>569</v>
      </c>
      <c r="E432" s="105" t="s">
        <v>89</v>
      </c>
      <c r="F432" s="97">
        <v>1.9</v>
      </c>
      <c r="G432" s="82">
        <v>4.5</v>
      </c>
      <c r="H432" s="105" t="s">
        <v>90</v>
      </c>
      <c r="I432" s="97">
        <v>164.73</v>
      </c>
      <c r="J432" s="97">
        <v>51.7</v>
      </c>
      <c r="K432" s="97">
        <v>113.03</v>
      </c>
      <c r="L432" s="110"/>
    </row>
    <row r="433" ht="22.5" spans="1:12">
      <c r="A433" s="105"/>
      <c r="B433" s="105"/>
      <c r="C433" s="105" t="s">
        <v>559</v>
      </c>
      <c r="D433" s="106" t="s">
        <v>570</v>
      </c>
      <c r="E433" s="105" t="s">
        <v>89</v>
      </c>
      <c r="F433" s="97">
        <v>4.27</v>
      </c>
      <c r="G433" s="82">
        <v>4.5</v>
      </c>
      <c r="H433" s="105" t="s">
        <v>90</v>
      </c>
      <c r="I433" s="97">
        <v>331</v>
      </c>
      <c r="J433" s="97">
        <v>116.1</v>
      </c>
      <c r="K433" s="97">
        <v>214.9</v>
      </c>
      <c r="L433" s="110"/>
    </row>
    <row r="434" spans="1:12">
      <c r="A434" s="95" t="s">
        <v>571</v>
      </c>
      <c r="B434" s="95"/>
      <c r="C434" s="95"/>
      <c r="D434" s="102"/>
      <c r="E434" s="95"/>
      <c r="F434" s="103">
        <f t="shared" ref="F434:K434" si="7">F435+F595+F605+F618+F635</f>
        <v>280.098</v>
      </c>
      <c r="G434" s="104"/>
      <c r="H434" s="104"/>
      <c r="I434" s="103">
        <f t="shared" si="7"/>
        <v>16327.83</v>
      </c>
      <c r="J434" s="103">
        <f t="shared" si="7"/>
        <v>9523.772</v>
      </c>
      <c r="K434" s="103">
        <f t="shared" si="7"/>
        <v>6804.058</v>
      </c>
      <c r="L434" s="109"/>
    </row>
    <row r="435" spans="1:12">
      <c r="A435" s="105"/>
      <c r="B435" s="105" t="s">
        <v>572</v>
      </c>
      <c r="C435" s="105"/>
      <c r="D435" s="106"/>
      <c r="E435" s="105"/>
      <c r="F435" s="97">
        <v>199.677</v>
      </c>
      <c r="G435" s="82"/>
      <c r="H435" s="105"/>
      <c r="I435" s="97">
        <v>11980.13</v>
      </c>
      <c r="J435" s="97">
        <v>6789.4</v>
      </c>
      <c r="K435" s="97">
        <v>5190.73</v>
      </c>
      <c r="L435" s="110"/>
    </row>
    <row r="436" spans="1:12">
      <c r="A436" s="105"/>
      <c r="B436" s="105"/>
      <c r="C436" s="105" t="s">
        <v>573</v>
      </c>
      <c r="D436" s="106" t="s">
        <v>574</v>
      </c>
      <c r="E436" s="105" t="s">
        <v>89</v>
      </c>
      <c r="F436" s="97">
        <v>0.845</v>
      </c>
      <c r="G436" s="82">
        <v>4.5</v>
      </c>
      <c r="H436" s="105" t="s">
        <v>90</v>
      </c>
      <c r="I436" s="97">
        <v>50.7</v>
      </c>
      <c r="J436" s="97">
        <v>28.7</v>
      </c>
      <c r="K436" s="97">
        <v>22</v>
      </c>
      <c r="L436" s="110"/>
    </row>
    <row r="437" ht="22.5" spans="1:12">
      <c r="A437" s="105"/>
      <c r="B437" s="105"/>
      <c r="C437" s="105" t="s">
        <v>575</v>
      </c>
      <c r="D437" s="106" t="s">
        <v>576</v>
      </c>
      <c r="E437" s="105" t="s">
        <v>89</v>
      </c>
      <c r="F437" s="97">
        <v>2.508</v>
      </c>
      <c r="G437" s="82">
        <v>4.5</v>
      </c>
      <c r="H437" s="105" t="s">
        <v>90</v>
      </c>
      <c r="I437" s="97">
        <v>150.48</v>
      </c>
      <c r="J437" s="97">
        <v>85.3</v>
      </c>
      <c r="K437" s="97">
        <v>65.18</v>
      </c>
      <c r="L437" s="110"/>
    </row>
    <row r="438" ht="22.5" spans="1:12">
      <c r="A438" s="105"/>
      <c r="B438" s="105"/>
      <c r="C438" s="105" t="s">
        <v>575</v>
      </c>
      <c r="D438" s="106" t="s">
        <v>577</v>
      </c>
      <c r="E438" s="105" t="s">
        <v>89</v>
      </c>
      <c r="F438" s="97">
        <v>0.466</v>
      </c>
      <c r="G438" s="82">
        <v>4.5</v>
      </c>
      <c r="H438" s="105" t="s">
        <v>90</v>
      </c>
      <c r="I438" s="97">
        <v>27.96</v>
      </c>
      <c r="J438" s="97">
        <v>15.8</v>
      </c>
      <c r="K438" s="97">
        <v>12.16</v>
      </c>
      <c r="L438" s="110"/>
    </row>
    <row r="439" ht="22.5" spans="1:12">
      <c r="A439" s="105"/>
      <c r="B439" s="105"/>
      <c r="C439" s="105" t="s">
        <v>575</v>
      </c>
      <c r="D439" s="106" t="s">
        <v>578</v>
      </c>
      <c r="E439" s="105" t="s">
        <v>89</v>
      </c>
      <c r="F439" s="97">
        <v>0.464</v>
      </c>
      <c r="G439" s="82">
        <v>4.5</v>
      </c>
      <c r="H439" s="105" t="s">
        <v>90</v>
      </c>
      <c r="I439" s="97">
        <v>27.84</v>
      </c>
      <c r="J439" s="97">
        <v>15.8</v>
      </c>
      <c r="K439" s="97">
        <v>12.04</v>
      </c>
      <c r="L439" s="110"/>
    </row>
    <row r="440" ht="22.5" spans="1:12">
      <c r="A440" s="105"/>
      <c r="B440" s="105"/>
      <c r="C440" s="105" t="s">
        <v>575</v>
      </c>
      <c r="D440" s="106" t="s">
        <v>579</v>
      </c>
      <c r="E440" s="105" t="s">
        <v>89</v>
      </c>
      <c r="F440" s="97">
        <v>0.511</v>
      </c>
      <c r="G440" s="82">
        <v>4.5</v>
      </c>
      <c r="H440" s="105" t="s">
        <v>90</v>
      </c>
      <c r="I440" s="97">
        <v>30.66</v>
      </c>
      <c r="J440" s="97">
        <v>17.4</v>
      </c>
      <c r="K440" s="97">
        <v>13.26</v>
      </c>
      <c r="L440" s="110"/>
    </row>
    <row r="441" ht="22.5" spans="1:12">
      <c r="A441" s="105"/>
      <c r="B441" s="105"/>
      <c r="C441" s="105" t="s">
        <v>575</v>
      </c>
      <c r="D441" s="106" t="s">
        <v>580</v>
      </c>
      <c r="E441" s="105" t="s">
        <v>89</v>
      </c>
      <c r="F441" s="97">
        <v>0.625</v>
      </c>
      <c r="G441" s="82">
        <v>4.5</v>
      </c>
      <c r="H441" s="105" t="s">
        <v>90</v>
      </c>
      <c r="I441" s="97">
        <v>37.5</v>
      </c>
      <c r="J441" s="97">
        <v>21.3</v>
      </c>
      <c r="K441" s="97">
        <v>16.2</v>
      </c>
      <c r="L441" s="110"/>
    </row>
    <row r="442" ht="33.75" spans="1:12">
      <c r="A442" s="105"/>
      <c r="B442" s="105"/>
      <c r="C442" s="105" t="s">
        <v>575</v>
      </c>
      <c r="D442" s="106" t="s">
        <v>581</v>
      </c>
      <c r="E442" s="105" t="s">
        <v>89</v>
      </c>
      <c r="F442" s="97">
        <v>0.614</v>
      </c>
      <c r="G442" s="82">
        <v>4.5</v>
      </c>
      <c r="H442" s="105" t="s">
        <v>90</v>
      </c>
      <c r="I442" s="97">
        <v>36.84</v>
      </c>
      <c r="J442" s="97">
        <v>20.9</v>
      </c>
      <c r="K442" s="97">
        <v>15.94</v>
      </c>
      <c r="L442" s="110"/>
    </row>
    <row r="443" ht="22.5" spans="1:12">
      <c r="A443" s="105"/>
      <c r="B443" s="105"/>
      <c r="C443" s="105" t="s">
        <v>575</v>
      </c>
      <c r="D443" s="106" t="s">
        <v>582</v>
      </c>
      <c r="E443" s="105" t="s">
        <v>89</v>
      </c>
      <c r="F443" s="97">
        <v>0.387</v>
      </c>
      <c r="G443" s="82">
        <v>4.5</v>
      </c>
      <c r="H443" s="105" t="s">
        <v>90</v>
      </c>
      <c r="I443" s="97">
        <v>23.22</v>
      </c>
      <c r="J443" s="97">
        <v>13.2</v>
      </c>
      <c r="K443" s="97">
        <v>10.02</v>
      </c>
      <c r="L443" s="110"/>
    </row>
    <row r="444" ht="22.5" spans="1:12">
      <c r="A444" s="105"/>
      <c r="B444" s="105"/>
      <c r="C444" s="105" t="s">
        <v>583</v>
      </c>
      <c r="D444" s="106" t="s">
        <v>584</v>
      </c>
      <c r="E444" s="105" t="s">
        <v>89</v>
      </c>
      <c r="F444" s="97">
        <v>2.772</v>
      </c>
      <c r="G444" s="82">
        <v>4.5</v>
      </c>
      <c r="H444" s="105" t="s">
        <v>90</v>
      </c>
      <c r="I444" s="97">
        <v>166.32</v>
      </c>
      <c r="J444" s="97">
        <v>94.2</v>
      </c>
      <c r="K444" s="97">
        <v>72.12</v>
      </c>
      <c r="L444" s="110"/>
    </row>
    <row r="445" ht="22.5" spans="1:12">
      <c r="A445" s="105"/>
      <c r="B445" s="105"/>
      <c r="C445" s="105" t="s">
        <v>583</v>
      </c>
      <c r="D445" s="106" t="s">
        <v>585</v>
      </c>
      <c r="E445" s="105" t="s">
        <v>89</v>
      </c>
      <c r="F445" s="97">
        <v>2.071</v>
      </c>
      <c r="G445" s="82">
        <v>4.5</v>
      </c>
      <c r="H445" s="105" t="s">
        <v>90</v>
      </c>
      <c r="I445" s="97">
        <v>124.26</v>
      </c>
      <c r="J445" s="97">
        <v>70.4</v>
      </c>
      <c r="K445" s="97">
        <v>53.86</v>
      </c>
      <c r="L445" s="110"/>
    </row>
    <row r="446" ht="22.5" spans="1:12">
      <c r="A446" s="105"/>
      <c r="B446" s="105"/>
      <c r="C446" s="105" t="s">
        <v>583</v>
      </c>
      <c r="D446" s="106" t="s">
        <v>586</v>
      </c>
      <c r="E446" s="105" t="s">
        <v>89</v>
      </c>
      <c r="F446" s="97">
        <v>1.462</v>
      </c>
      <c r="G446" s="82">
        <v>4.5</v>
      </c>
      <c r="H446" s="105" t="s">
        <v>90</v>
      </c>
      <c r="I446" s="97">
        <v>87.72</v>
      </c>
      <c r="J446" s="97">
        <v>49.7</v>
      </c>
      <c r="K446" s="97">
        <v>38.02</v>
      </c>
      <c r="L446" s="110"/>
    </row>
    <row r="447" ht="22.5" spans="1:12">
      <c r="A447" s="105"/>
      <c r="B447" s="105"/>
      <c r="C447" s="105" t="s">
        <v>587</v>
      </c>
      <c r="D447" s="106" t="s">
        <v>588</v>
      </c>
      <c r="E447" s="105" t="s">
        <v>89</v>
      </c>
      <c r="F447" s="97">
        <v>0.546</v>
      </c>
      <c r="G447" s="82">
        <v>4.5</v>
      </c>
      <c r="H447" s="105" t="s">
        <v>90</v>
      </c>
      <c r="I447" s="97">
        <v>32.76</v>
      </c>
      <c r="J447" s="97">
        <v>18.6</v>
      </c>
      <c r="K447" s="97">
        <v>14.16</v>
      </c>
      <c r="L447" s="110"/>
    </row>
    <row r="448" ht="22.5" spans="1:12">
      <c r="A448" s="105"/>
      <c r="B448" s="105"/>
      <c r="C448" s="105" t="s">
        <v>225</v>
      </c>
      <c r="D448" s="106" t="s">
        <v>589</v>
      </c>
      <c r="E448" s="105" t="s">
        <v>89</v>
      </c>
      <c r="F448" s="97">
        <v>2.41</v>
      </c>
      <c r="G448" s="82">
        <v>4.5</v>
      </c>
      <c r="H448" s="105" t="s">
        <v>90</v>
      </c>
      <c r="I448" s="97">
        <v>144.6</v>
      </c>
      <c r="J448" s="97">
        <v>81.9</v>
      </c>
      <c r="K448" s="97">
        <v>62.7</v>
      </c>
      <c r="L448" s="110"/>
    </row>
    <row r="449" ht="22.5" spans="1:12">
      <c r="A449" s="105"/>
      <c r="B449" s="105"/>
      <c r="C449" s="105" t="s">
        <v>225</v>
      </c>
      <c r="D449" s="106" t="s">
        <v>590</v>
      </c>
      <c r="E449" s="105" t="s">
        <v>89</v>
      </c>
      <c r="F449" s="97">
        <v>0.621</v>
      </c>
      <c r="G449" s="82">
        <v>4.5</v>
      </c>
      <c r="H449" s="105" t="s">
        <v>90</v>
      </c>
      <c r="I449" s="97">
        <v>37.26</v>
      </c>
      <c r="J449" s="97">
        <v>21.1</v>
      </c>
      <c r="K449" s="97">
        <v>16.16</v>
      </c>
      <c r="L449" s="110"/>
    </row>
    <row r="450" ht="22.5" spans="1:12">
      <c r="A450" s="105"/>
      <c r="B450" s="105"/>
      <c r="C450" s="105" t="s">
        <v>225</v>
      </c>
      <c r="D450" s="106" t="s">
        <v>591</v>
      </c>
      <c r="E450" s="105" t="s">
        <v>89</v>
      </c>
      <c r="F450" s="97">
        <v>0.545</v>
      </c>
      <c r="G450" s="82">
        <v>4.5</v>
      </c>
      <c r="H450" s="105" t="s">
        <v>90</v>
      </c>
      <c r="I450" s="97">
        <v>32.7</v>
      </c>
      <c r="J450" s="97">
        <v>18.5</v>
      </c>
      <c r="K450" s="97">
        <v>14.2</v>
      </c>
      <c r="L450" s="110"/>
    </row>
    <row r="451" ht="22.5" spans="1:12">
      <c r="A451" s="105"/>
      <c r="B451" s="105"/>
      <c r="C451" s="105" t="s">
        <v>225</v>
      </c>
      <c r="D451" s="106" t="s">
        <v>592</v>
      </c>
      <c r="E451" s="105" t="s">
        <v>89</v>
      </c>
      <c r="F451" s="97">
        <v>1.247</v>
      </c>
      <c r="G451" s="82">
        <v>4.5</v>
      </c>
      <c r="H451" s="105" t="s">
        <v>90</v>
      </c>
      <c r="I451" s="97">
        <v>74.82</v>
      </c>
      <c r="J451" s="97">
        <v>42.4</v>
      </c>
      <c r="K451" s="97">
        <v>32.42</v>
      </c>
      <c r="L451" s="110"/>
    </row>
    <row r="452" ht="22.5" spans="1:12">
      <c r="A452" s="105"/>
      <c r="B452" s="105"/>
      <c r="C452" s="105" t="s">
        <v>593</v>
      </c>
      <c r="D452" s="106" t="s">
        <v>594</v>
      </c>
      <c r="E452" s="105" t="s">
        <v>89</v>
      </c>
      <c r="F452" s="97">
        <v>0.999</v>
      </c>
      <c r="G452" s="82">
        <v>4.5</v>
      </c>
      <c r="H452" s="105" t="s">
        <v>90</v>
      </c>
      <c r="I452" s="97">
        <v>59.94</v>
      </c>
      <c r="J452" s="97">
        <v>34</v>
      </c>
      <c r="K452" s="97">
        <v>25.94</v>
      </c>
      <c r="L452" s="110"/>
    </row>
    <row r="453" ht="22.5" spans="1:12">
      <c r="A453" s="105"/>
      <c r="B453" s="105"/>
      <c r="C453" s="105" t="s">
        <v>593</v>
      </c>
      <c r="D453" s="106" t="s">
        <v>595</v>
      </c>
      <c r="E453" s="105" t="s">
        <v>89</v>
      </c>
      <c r="F453" s="97">
        <v>1.738</v>
      </c>
      <c r="G453" s="82">
        <v>4.5</v>
      </c>
      <c r="H453" s="105" t="s">
        <v>90</v>
      </c>
      <c r="I453" s="97">
        <v>104.28</v>
      </c>
      <c r="J453" s="97">
        <v>59.1</v>
      </c>
      <c r="K453" s="97">
        <v>45.18</v>
      </c>
      <c r="L453" s="110"/>
    </row>
    <row r="454" ht="22.5" spans="1:12">
      <c r="A454" s="105"/>
      <c r="B454" s="105"/>
      <c r="C454" s="105" t="s">
        <v>593</v>
      </c>
      <c r="D454" s="106" t="s">
        <v>596</v>
      </c>
      <c r="E454" s="105" t="s">
        <v>89</v>
      </c>
      <c r="F454" s="97">
        <v>1.038</v>
      </c>
      <c r="G454" s="82">
        <v>4.5</v>
      </c>
      <c r="H454" s="105" t="s">
        <v>90</v>
      </c>
      <c r="I454" s="97">
        <v>62.28</v>
      </c>
      <c r="J454" s="97">
        <v>35.3</v>
      </c>
      <c r="K454" s="97">
        <v>26.98</v>
      </c>
      <c r="L454" s="110"/>
    </row>
    <row r="455" ht="22.5" spans="1:12">
      <c r="A455" s="105"/>
      <c r="B455" s="105"/>
      <c r="C455" s="105" t="s">
        <v>593</v>
      </c>
      <c r="D455" s="106" t="s">
        <v>597</v>
      </c>
      <c r="E455" s="105" t="s">
        <v>89</v>
      </c>
      <c r="F455" s="97">
        <v>0.443</v>
      </c>
      <c r="G455" s="82">
        <v>4.5</v>
      </c>
      <c r="H455" s="105" t="s">
        <v>90</v>
      </c>
      <c r="I455" s="97">
        <v>26.58</v>
      </c>
      <c r="J455" s="97">
        <v>15.1</v>
      </c>
      <c r="K455" s="97">
        <v>11.48</v>
      </c>
      <c r="L455" s="110"/>
    </row>
    <row r="456" ht="22.5" spans="1:12">
      <c r="A456" s="105"/>
      <c r="B456" s="105"/>
      <c r="C456" s="105" t="s">
        <v>593</v>
      </c>
      <c r="D456" s="106" t="s">
        <v>598</v>
      </c>
      <c r="E456" s="105" t="s">
        <v>89</v>
      </c>
      <c r="F456" s="97">
        <v>0.584</v>
      </c>
      <c r="G456" s="82">
        <v>4.5</v>
      </c>
      <c r="H456" s="105" t="s">
        <v>90</v>
      </c>
      <c r="I456" s="97">
        <v>35.04</v>
      </c>
      <c r="J456" s="97">
        <v>19.9</v>
      </c>
      <c r="K456" s="97">
        <v>15.14</v>
      </c>
      <c r="L456" s="110"/>
    </row>
    <row r="457" ht="22.5" spans="1:12">
      <c r="A457" s="105"/>
      <c r="B457" s="105"/>
      <c r="C457" s="105" t="s">
        <v>593</v>
      </c>
      <c r="D457" s="106" t="s">
        <v>599</v>
      </c>
      <c r="E457" s="105" t="s">
        <v>89</v>
      </c>
      <c r="F457" s="97">
        <v>0.492</v>
      </c>
      <c r="G457" s="82">
        <v>4.5</v>
      </c>
      <c r="H457" s="105" t="s">
        <v>90</v>
      </c>
      <c r="I457" s="97">
        <v>29.52</v>
      </c>
      <c r="J457" s="97">
        <v>16.7</v>
      </c>
      <c r="K457" s="97">
        <v>12.82</v>
      </c>
      <c r="L457" s="110"/>
    </row>
    <row r="458" ht="22.5" spans="1:12">
      <c r="A458" s="105"/>
      <c r="B458" s="105"/>
      <c r="C458" s="105" t="s">
        <v>593</v>
      </c>
      <c r="D458" s="106" t="s">
        <v>600</v>
      </c>
      <c r="E458" s="105" t="s">
        <v>89</v>
      </c>
      <c r="F458" s="97">
        <v>2.055</v>
      </c>
      <c r="G458" s="82">
        <v>4.5</v>
      </c>
      <c r="H458" s="105" t="s">
        <v>90</v>
      </c>
      <c r="I458" s="97">
        <v>123.3</v>
      </c>
      <c r="J458" s="97">
        <v>69.9</v>
      </c>
      <c r="K458" s="97">
        <v>53.4</v>
      </c>
      <c r="L458" s="110"/>
    </row>
    <row r="459" ht="22.5" spans="1:12">
      <c r="A459" s="105"/>
      <c r="B459" s="105"/>
      <c r="C459" s="105" t="s">
        <v>593</v>
      </c>
      <c r="D459" s="106" t="s">
        <v>601</v>
      </c>
      <c r="E459" s="105" t="s">
        <v>89</v>
      </c>
      <c r="F459" s="97">
        <v>2.434</v>
      </c>
      <c r="G459" s="82">
        <v>4.5</v>
      </c>
      <c r="H459" s="105" t="s">
        <v>90</v>
      </c>
      <c r="I459" s="97">
        <v>146.04</v>
      </c>
      <c r="J459" s="97">
        <v>82.8</v>
      </c>
      <c r="K459" s="97">
        <v>63.24</v>
      </c>
      <c r="L459" s="110"/>
    </row>
    <row r="460" ht="22.5" spans="1:12">
      <c r="A460" s="105"/>
      <c r="B460" s="105"/>
      <c r="C460" s="105" t="s">
        <v>593</v>
      </c>
      <c r="D460" s="106" t="s">
        <v>602</v>
      </c>
      <c r="E460" s="105" t="s">
        <v>89</v>
      </c>
      <c r="F460" s="97">
        <v>0.971</v>
      </c>
      <c r="G460" s="82">
        <v>4.5</v>
      </c>
      <c r="H460" s="105" t="s">
        <v>90</v>
      </c>
      <c r="I460" s="97">
        <v>58.26</v>
      </c>
      <c r="J460" s="97">
        <v>33</v>
      </c>
      <c r="K460" s="97">
        <v>25.26</v>
      </c>
      <c r="L460" s="110"/>
    </row>
    <row r="461" ht="22.5" spans="1:12">
      <c r="A461" s="105"/>
      <c r="B461" s="105"/>
      <c r="C461" s="105" t="s">
        <v>593</v>
      </c>
      <c r="D461" s="106" t="s">
        <v>603</v>
      </c>
      <c r="E461" s="105" t="s">
        <v>89</v>
      </c>
      <c r="F461" s="97">
        <v>0.261</v>
      </c>
      <c r="G461" s="82">
        <v>4.5</v>
      </c>
      <c r="H461" s="105" t="s">
        <v>90</v>
      </c>
      <c r="I461" s="97">
        <v>15.66</v>
      </c>
      <c r="J461" s="97">
        <v>8.9</v>
      </c>
      <c r="K461" s="97">
        <v>6.76</v>
      </c>
      <c r="L461" s="110"/>
    </row>
    <row r="462" ht="22.5" spans="1:12">
      <c r="A462" s="105"/>
      <c r="B462" s="105"/>
      <c r="C462" s="105" t="s">
        <v>593</v>
      </c>
      <c r="D462" s="106" t="s">
        <v>604</v>
      </c>
      <c r="E462" s="105" t="s">
        <v>89</v>
      </c>
      <c r="F462" s="97">
        <v>0.648</v>
      </c>
      <c r="G462" s="82">
        <v>4.5</v>
      </c>
      <c r="H462" s="105" t="s">
        <v>90</v>
      </c>
      <c r="I462" s="97">
        <v>38.88</v>
      </c>
      <c r="J462" s="97">
        <v>22</v>
      </c>
      <c r="K462" s="97">
        <v>16.88</v>
      </c>
      <c r="L462" s="110"/>
    </row>
    <row r="463" ht="22.5" spans="1:12">
      <c r="A463" s="105"/>
      <c r="B463" s="105"/>
      <c r="C463" s="105" t="s">
        <v>593</v>
      </c>
      <c r="D463" s="106" t="s">
        <v>605</v>
      </c>
      <c r="E463" s="105" t="s">
        <v>89</v>
      </c>
      <c r="F463" s="97">
        <v>1.673</v>
      </c>
      <c r="G463" s="82">
        <v>4.5</v>
      </c>
      <c r="H463" s="105" t="s">
        <v>90</v>
      </c>
      <c r="I463" s="97">
        <v>100.38</v>
      </c>
      <c r="J463" s="97">
        <v>56.9</v>
      </c>
      <c r="K463" s="97">
        <v>43.48</v>
      </c>
      <c r="L463" s="110"/>
    </row>
    <row r="464" spans="1:12">
      <c r="A464" s="105"/>
      <c r="B464" s="105"/>
      <c r="C464" s="105" t="s">
        <v>593</v>
      </c>
      <c r="D464" s="106" t="s">
        <v>606</v>
      </c>
      <c r="E464" s="105" t="s">
        <v>89</v>
      </c>
      <c r="F464" s="97">
        <v>0.715</v>
      </c>
      <c r="G464" s="82">
        <v>4.5</v>
      </c>
      <c r="H464" s="105" t="s">
        <v>90</v>
      </c>
      <c r="I464" s="97">
        <v>42.9</v>
      </c>
      <c r="J464" s="97">
        <v>24.3</v>
      </c>
      <c r="K464" s="97">
        <v>18.6</v>
      </c>
      <c r="L464" s="110"/>
    </row>
    <row r="465" ht="22.5" spans="1:12">
      <c r="A465" s="105"/>
      <c r="B465" s="105"/>
      <c r="C465" s="105" t="s">
        <v>593</v>
      </c>
      <c r="D465" s="106" t="s">
        <v>607</v>
      </c>
      <c r="E465" s="105" t="s">
        <v>89</v>
      </c>
      <c r="F465" s="97">
        <v>1.213</v>
      </c>
      <c r="G465" s="82">
        <v>4.5</v>
      </c>
      <c r="H465" s="105" t="s">
        <v>90</v>
      </c>
      <c r="I465" s="97">
        <v>72.78</v>
      </c>
      <c r="J465" s="97">
        <v>41.2</v>
      </c>
      <c r="K465" s="97">
        <v>31.58</v>
      </c>
      <c r="L465" s="110"/>
    </row>
    <row r="466" ht="22.5" spans="1:12">
      <c r="A466" s="105"/>
      <c r="B466" s="105"/>
      <c r="C466" s="105" t="s">
        <v>593</v>
      </c>
      <c r="D466" s="106" t="s">
        <v>608</v>
      </c>
      <c r="E466" s="105" t="s">
        <v>89</v>
      </c>
      <c r="F466" s="97">
        <v>1.067</v>
      </c>
      <c r="G466" s="82">
        <v>4.5</v>
      </c>
      <c r="H466" s="105" t="s">
        <v>90</v>
      </c>
      <c r="I466" s="97">
        <v>64.02</v>
      </c>
      <c r="J466" s="97">
        <v>36.3</v>
      </c>
      <c r="K466" s="97">
        <v>27.72</v>
      </c>
      <c r="L466" s="110"/>
    </row>
    <row r="467" ht="22.5" spans="1:12">
      <c r="A467" s="105"/>
      <c r="B467" s="105"/>
      <c r="C467" s="105" t="s">
        <v>593</v>
      </c>
      <c r="D467" s="106" t="s">
        <v>609</v>
      </c>
      <c r="E467" s="105" t="s">
        <v>89</v>
      </c>
      <c r="F467" s="97">
        <v>1.056</v>
      </c>
      <c r="G467" s="82">
        <v>4.5</v>
      </c>
      <c r="H467" s="105" t="s">
        <v>90</v>
      </c>
      <c r="I467" s="97">
        <v>63.36</v>
      </c>
      <c r="J467" s="97">
        <v>35.9</v>
      </c>
      <c r="K467" s="97">
        <v>27.46</v>
      </c>
      <c r="L467" s="110"/>
    </row>
    <row r="468" ht="22.5" spans="1:12">
      <c r="A468" s="105"/>
      <c r="B468" s="105"/>
      <c r="C468" s="105" t="s">
        <v>593</v>
      </c>
      <c r="D468" s="106" t="s">
        <v>610</v>
      </c>
      <c r="E468" s="105" t="s">
        <v>89</v>
      </c>
      <c r="F468" s="97">
        <v>2.291</v>
      </c>
      <c r="G468" s="82">
        <v>4.5</v>
      </c>
      <c r="H468" s="105" t="s">
        <v>90</v>
      </c>
      <c r="I468" s="97">
        <v>137.46</v>
      </c>
      <c r="J468" s="97">
        <v>77.9</v>
      </c>
      <c r="K468" s="97">
        <v>59.56</v>
      </c>
      <c r="L468" s="110"/>
    </row>
    <row r="469" ht="22.5" spans="1:12">
      <c r="A469" s="105"/>
      <c r="B469" s="105"/>
      <c r="C469" s="105" t="s">
        <v>593</v>
      </c>
      <c r="D469" s="106" t="s">
        <v>611</v>
      </c>
      <c r="E469" s="105" t="s">
        <v>89</v>
      </c>
      <c r="F469" s="97">
        <v>0.754</v>
      </c>
      <c r="G469" s="82">
        <v>4.5</v>
      </c>
      <c r="H469" s="105" t="s">
        <v>90</v>
      </c>
      <c r="I469" s="97">
        <v>45.24</v>
      </c>
      <c r="J469" s="97">
        <v>25.6</v>
      </c>
      <c r="K469" s="97">
        <v>19.64</v>
      </c>
      <c r="L469" s="110"/>
    </row>
    <row r="470" ht="22.5" spans="1:12">
      <c r="A470" s="105"/>
      <c r="B470" s="105"/>
      <c r="C470" s="105" t="s">
        <v>593</v>
      </c>
      <c r="D470" s="106" t="s">
        <v>612</v>
      </c>
      <c r="E470" s="105" t="s">
        <v>89</v>
      </c>
      <c r="F470" s="97">
        <v>1.561</v>
      </c>
      <c r="G470" s="82">
        <v>4.5</v>
      </c>
      <c r="H470" s="105" t="s">
        <v>90</v>
      </c>
      <c r="I470" s="97">
        <v>93.66</v>
      </c>
      <c r="J470" s="97">
        <v>53.1</v>
      </c>
      <c r="K470" s="97">
        <v>40.56</v>
      </c>
      <c r="L470" s="110"/>
    </row>
    <row r="471" ht="22.5" spans="1:12">
      <c r="A471" s="105"/>
      <c r="B471" s="105"/>
      <c r="C471" s="105" t="s">
        <v>593</v>
      </c>
      <c r="D471" s="106" t="s">
        <v>613</v>
      </c>
      <c r="E471" s="105" t="s">
        <v>89</v>
      </c>
      <c r="F471" s="97">
        <v>0.522</v>
      </c>
      <c r="G471" s="82">
        <v>4.5</v>
      </c>
      <c r="H471" s="105" t="s">
        <v>90</v>
      </c>
      <c r="I471" s="97">
        <v>31.3</v>
      </c>
      <c r="J471" s="97">
        <v>17.7</v>
      </c>
      <c r="K471" s="97">
        <v>13.6</v>
      </c>
      <c r="L471" s="110"/>
    </row>
    <row r="472" ht="22.5" spans="1:12">
      <c r="A472" s="105"/>
      <c r="B472" s="105"/>
      <c r="C472" s="105" t="s">
        <v>593</v>
      </c>
      <c r="D472" s="106" t="s">
        <v>614</v>
      </c>
      <c r="E472" s="105" t="s">
        <v>89</v>
      </c>
      <c r="F472" s="97">
        <v>0.178</v>
      </c>
      <c r="G472" s="82">
        <v>4.5</v>
      </c>
      <c r="H472" s="105" t="s">
        <v>90</v>
      </c>
      <c r="I472" s="97">
        <v>10.68</v>
      </c>
      <c r="J472" s="97">
        <v>6.1</v>
      </c>
      <c r="K472" s="97">
        <v>4.58</v>
      </c>
      <c r="L472" s="110"/>
    </row>
    <row r="473" ht="22.5" spans="1:12">
      <c r="A473" s="105"/>
      <c r="B473" s="105"/>
      <c r="C473" s="105" t="s">
        <v>615</v>
      </c>
      <c r="D473" s="106" t="s">
        <v>616</v>
      </c>
      <c r="E473" s="105" t="s">
        <v>89</v>
      </c>
      <c r="F473" s="97">
        <v>2.526</v>
      </c>
      <c r="G473" s="82">
        <v>4.5</v>
      </c>
      <c r="H473" s="105" t="s">
        <v>90</v>
      </c>
      <c r="I473" s="97">
        <v>151.56</v>
      </c>
      <c r="J473" s="97">
        <v>85.9</v>
      </c>
      <c r="K473" s="97">
        <v>65.66</v>
      </c>
      <c r="L473" s="110"/>
    </row>
    <row r="474" ht="22.5" spans="1:12">
      <c r="A474" s="105"/>
      <c r="B474" s="105"/>
      <c r="C474" s="105" t="s">
        <v>615</v>
      </c>
      <c r="D474" s="106" t="s">
        <v>617</v>
      </c>
      <c r="E474" s="105" t="s">
        <v>89</v>
      </c>
      <c r="F474" s="97">
        <v>1.118</v>
      </c>
      <c r="G474" s="82">
        <v>4.5</v>
      </c>
      <c r="H474" s="105" t="s">
        <v>90</v>
      </c>
      <c r="I474" s="97">
        <v>67.08</v>
      </c>
      <c r="J474" s="97">
        <v>38</v>
      </c>
      <c r="K474" s="97">
        <v>29.08</v>
      </c>
      <c r="L474" s="110"/>
    </row>
    <row r="475" ht="22.5" spans="1:12">
      <c r="A475" s="105"/>
      <c r="B475" s="105"/>
      <c r="C475" s="105" t="s">
        <v>615</v>
      </c>
      <c r="D475" s="106" t="s">
        <v>618</v>
      </c>
      <c r="E475" s="105" t="s">
        <v>89</v>
      </c>
      <c r="F475" s="97">
        <v>2.112</v>
      </c>
      <c r="G475" s="82">
        <v>4.5</v>
      </c>
      <c r="H475" s="105" t="s">
        <v>90</v>
      </c>
      <c r="I475" s="97">
        <v>126.72</v>
      </c>
      <c r="J475" s="97">
        <v>71.8</v>
      </c>
      <c r="K475" s="97">
        <v>54.92</v>
      </c>
      <c r="L475" s="110"/>
    </row>
    <row r="476" ht="22.5" spans="1:12">
      <c r="A476" s="105"/>
      <c r="B476" s="105"/>
      <c r="C476" s="105" t="s">
        <v>615</v>
      </c>
      <c r="D476" s="106" t="s">
        <v>619</v>
      </c>
      <c r="E476" s="105" t="s">
        <v>89</v>
      </c>
      <c r="F476" s="97">
        <v>3.513</v>
      </c>
      <c r="G476" s="82">
        <v>4.5</v>
      </c>
      <c r="H476" s="105" t="s">
        <v>90</v>
      </c>
      <c r="I476" s="97">
        <v>210.78</v>
      </c>
      <c r="J476" s="97">
        <v>119.4</v>
      </c>
      <c r="K476" s="97">
        <v>91.38</v>
      </c>
      <c r="L476" s="110"/>
    </row>
    <row r="477" ht="22.5" spans="1:12">
      <c r="A477" s="105"/>
      <c r="B477" s="105"/>
      <c r="C477" s="105" t="s">
        <v>615</v>
      </c>
      <c r="D477" s="106" t="s">
        <v>620</v>
      </c>
      <c r="E477" s="105" t="s">
        <v>89</v>
      </c>
      <c r="F477" s="97">
        <v>2.423</v>
      </c>
      <c r="G477" s="82">
        <v>4.5</v>
      </c>
      <c r="H477" s="105" t="s">
        <v>90</v>
      </c>
      <c r="I477" s="97">
        <v>145.38</v>
      </c>
      <c r="J477" s="97">
        <v>82.4</v>
      </c>
      <c r="K477" s="97">
        <v>62.98</v>
      </c>
      <c r="L477" s="110"/>
    </row>
    <row r="478" ht="22.5" spans="1:12">
      <c r="A478" s="105"/>
      <c r="B478" s="105"/>
      <c r="C478" s="105" t="s">
        <v>615</v>
      </c>
      <c r="D478" s="106" t="s">
        <v>621</v>
      </c>
      <c r="E478" s="105" t="s">
        <v>89</v>
      </c>
      <c r="F478" s="97">
        <v>3.631</v>
      </c>
      <c r="G478" s="82">
        <v>4.5</v>
      </c>
      <c r="H478" s="105" t="s">
        <v>90</v>
      </c>
      <c r="I478" s="97">
        <v>217.86</v>
      </c>
      <c r="J478" s="97">
        <v>123.5</v>
      </c>
      <c r="K478" s="97">
        <v>94.36</v>
      </c>
      <c r="L478" s="110"/>
    </row>
    <row r="479" ht="22.5" spans="1:12">
      <c r="A479" s="105"/>
      <c r="B479" s="105"/>
      <c r="C479" s="105" t="s">
        <v>615</v>
      </c>
      <c r="D479" s="106" t="s">
        <v>622</v>
      </c>
      <c r="E479" s="105" t="s">
        <v>89</v>
      </c>
      <c r="F479" s="97">
        <v>1.366</v>
      </c>
      <c r="G479" s="82">
        <v>4.5</v>
      </c>
      <c r="H479" s="105" t="s">
        <v>90</v>
      </c>
      <c r="I479" s="97">
        <v>81.96</v>
      </c>
      <c r="J479" s="97">
        <v>46.4</v>
      </c>
      <c r="K479" s="97">
        <v>35.56</v>
      </c>
      <c r="L479" s="110"/>
    </row>
    <row r="480" ht="22.5" spans="1:12">
      <c r="A480" s="105"/>
      <c r="B480" s="105"/>
      <c r="C480" s="105" t="s">
        <v>615</v>
      </c>
      <c r="D480" s="106" t="s">
        <v>623</v>
      </c>
      <c r="E480" s="105" t="s">
        <v>89</v>
      </c>
      <c r="F480" s="97">
        <v>2.571</v>
      </c>
      <c r="G480" s="82">
        <v>4.5</v>
      </c>
      <c r="H480" s="105" t="s">
        <v>90</v>
      </c>
      <c r="I480" s="97">
        <v>154.26</v>
      </c>
      <c r="J480" s="97">
        <v>87.4</v>
      </c>
      <c r="K480" s="97">
        <v>66.86</v>
      </c>
      <c r="L480" s="110"/>
    </row>
    <row r="481" ht="22.5" spans="1:12">
      <c r="A481" s="105"/>
      <c r="B481" s="105"/>
      <c r="C481" s="105" t="s">
        <v>615</v>
      </c>
      <c r="D481" s="106" t="s">
        <v>624</v>
      </c>
      <c r="E481" s="105" t="s">
        <v>89</v>
      </c>
      <c r="F481" s="97">
        <v>0.408</v>
      </c>
      <c r="G481" s="82">
        <v>4.5</v>
      </c>
      <c r="H481" s="105" t="s">
        <v>90</v>
      </c>
      <c r="I481" s="97">
        <v>24.48</v>
      </c>
      <c r="J481" s="97">
        <v>13.9</v>
      </c>
      <c r="K481" s="97">
        <v>10.58</v>
      </c>
      <c r="L481" s="110"/>
    </row>
    <row r="482" ht="22.5" spans="1:12">
      <c r="A482" s="105"/>
      <c r="B482" s="105"/>
      <c r="C482" s="105" t="s">
        <v>615</v>
      </c>
      <c r="D482" s="106" t="s">
        <v>625</v>
      </c>
      <c r="E482" s="105" t="s">
        <v>89</v>
      </c>
      <c r="F482" s="97">
        <v>2.346</v>
      </c>
      <c r="G482" s="82">
        <v>4.5</v>
      </c>
      <c r="H482" s="105" t="s">
        <v>90</v>
      </c>
      <c r="I482" s="97">
        <v>140.76</v>
      </c>
      <c r="J482" s="97">
        <v>79.8</v>
      </c>
      <c r="K482" s="97">
        <v>60.96</v>
      </c>
      <c r="L482" s="110"/>
    </row>
    <row r="483" ht="22.5" spans="1:12">
      <c r="A483" s="105"/>
      <c r="B483" s="105"/>
      <c r="C483" s="105" t="s">
        <v>615</v>
      </c>
      <c r="D483" s="106" t="s">
        <v>626</v>
      </c>
      <c r="E483" s="105" t="s">
        <v>89</v>
      </c>
      <c r="F483" s="97">
        <v>3.324</v>
      </c>
      <c r="G483" s="82">
        <v>4.5</v>
      </c>
      <c r="H483" s="105" t="s">
        <v>90</v>
      </c>
      <c r="I483" s="97">
        <v>199.44</v>
      </c>
      <c r="J483" s="97">
        <v>113</v>
      </c>
      <c r="K483" s="97">
        <v>86.44</v>
      </c>
      <c r="L483" s="110"/>
    </row>
    <row r="484" ht="22.5" spans="1:12">
      <c r="A484" s="105"/>
      <c r="B484" s="105"/>
      <c r="C484" s="105" t="s">
        <v>615</v>
      </c>
      <c r="D484" s="106" t="s">
        <v>627</v>
      </c>
      <c r="E484" s="105" t="s">
        <v>89</v>
      </c>
      <c r="F484" s="97">
        <v>1.266</v>
      </c>
      <c r="G484" s="82">
        <v>4.5</v>
      </c>
      <c r="H484" s="105" t="s">
        <v>90</v>
      </c>
      <c r="I484" s="97">
        <v>75.96</v>
      </c>
      <c r="J484" s="97">
        <v>43</v>
      </c>
      <c r="K484" s="97">
        <v>32.96</v>
      </c>
      <c r="L484" s="110"/>
    </row>
    <row r="485" ht="22.5" spans="1:12">
      <c r="A485" s="105"/>
      <c r="B485" s="105"/>
      <c r="C485" s="105" t="s">
        <v>615</v>
      </c>
      <c r="D485" s="106" t="s">
        <v>628</v>
      </c>
      <c r="E485" s="105" t="s">
        <v>89</v>
      </c>
      <c r="F485" s="97">
        <v>1.179</v>
      </c>
      <c r="G485" s="82">
        <v>4.5</v>
      </c>
      <c r="H485" s="105" t="s">
        <v>90</v>
      </c>
      <c r="I485" s="97">
        <v>70.74</v>
      </c>
      <c r="J485" s="97">
        <v>40.1</v>
      </c>
      <c r="K485" s="97">
        <v>30.64</v>
      </c>
      <c r="L485" s="110"/>
    </row>
    <row r="486" ht="22.5" spans="1:12">
      <c r="A486" s="105"/>
      <c r="B486" s="105"/>
      <c r="C486" s="105" t="s">
        <v>615</v>
      </c>
      <c r="D486" s="106" t="s">
        <v>629</v>
      </c>
      <c r="E486" s="105" t="s">
        <v>89</v>
      </c>
      <c r="F486" s="97">
        <v>2.021</v>
      </c>
      <c r="G486" s="82">
        <v>4.5</v>
      </c>
      <c r="H486" s="105" t="s">
        <v>90</v>
      </c>
      <c r="I486" s="97">
        <v>121.26</v>
      </c>
      <c r="J486" s="97">
        <v>68.7</v>
      </c>
      <c r="K486" s="97">
        <v>52.56</v>
      </c>
      <c r="L486" s="110"/>
    </row>
    <row r="487" ht="22.5" spans="1:12">
      <c r="A487" s="105"/>
      <c r="B487" s="105"/>
      <c r="C487" s="105" t="s">
        <v>615</v>
      </c>
      <c r="D487" s="106" t="s">
        <v>630</v>
      </c>
      <c r="E487" s="105" t="s">
        <v>89</v>
      </c>
      <c r="F487" s="97">
        <v>0.599</v>
      </c>
      <c r="G487" s="82">
        <v>4.5</v>
      </c>
      <c r="H487" s="105" t="s">
        <v>90</v>
      </c>
      <c r="I487" s="97">
        <v>35.94</v>
      </c>
      <c r="J487" s="97">
        <v>20.4</v>
      </c>
      <c r="K487" s="97">
        <v>15.54</v>
      </c>
      <c r="L487" s="110"/>
    </row>
    <row r="488" ht="22.5" spans="1:12">
      <c r="A488" s="105"/>
      <c r="B488" s="105"/>
      <c r="C488" s="105" t="s">
        <v>615</v>
      </c>
      <c r="D488" s="106" t="s">
        <v>631</v>
      </c>
      <c r="E488" s="105" t="s">
        <v>89</v>
      </c>
      <c r="F488" s="97">
        <v>0.386</v>
      </c>
      <c r="G488" s="82">
        <v>4.5</v>
      </c>
      <c r="H488" s="105" t="s">
        <v>90</v>
      </c>
      <c r="I488" s="97">
        <v>23.16</v>
      </c>
      <c r="J488" s="97">
        <v>13.1</v>
      </c>
      <c r="K488" s="97">
        <v>10.06</v>
      </c>
      <c r="L488" s="110"/>
    </row>
    <row r="489" ht="22.5" spans="1:12">
      <c r="A489" s="105"/>
      <c r="B489" s="105"/>
      <c r="C489" s="105" t="s">
        <v>615</v>
      </c>
      <c r="D489" s="106" t="s">
        <v>632</v>
      </c>
      <c r="E489" s="105" t="s">
        <v>89</v>
      </c>
      <c r="F489" s="97">
        <v>1.123</v>
      </c>
      <c r="G489" s="82">
        <v>4.5</v>
      </c>
      <c r="H489" s="105" t="s">
        <v>90</v>
      </c>
      <c r="I489" s="97">
        <v>67.38</v>
      </c>
      <c r="J489" s="97">
        <v>38.2</v>
      </c>
      <c r="K489" s="97">
        <v>29.18</v>
      </c>
      <c r="L489" s="110"/>
    </row>
    <row r="490" ht="22.5" spans="1:12">
      <c r="A490" s="105"/>
      <c r="B490" s="105"/>
      <c r="C490" s="105" t="s">
        <v>615</v>
      </c>
      <c r="D490" s="106" t="s">
        <v>633</v>
      </c>
      <c r="E490" s="105" t="s">
        <v>89</v>
      </c>
      <c r="F490" s="97">
        <v>2.52</v>
      </c>
      <c r="G490" s="82">
        <v>4.5</v>
      </c>
      <c r="H490" s="105" t="s">
        <v>90</v>
      </c>
      <c r="I490" s="97">
        <v>151.2</v>
      </c>
      <c r="J490" s="97">
        <v>85.7</v>
      </c>
      <c r="K490" s="97">
        <v>65.5</v>
      </c>
      <c r="L490" s="110"/>
    </row>
    <row r="491" ht="22.5" spans="1:12">
      <c r="A491" s="105"/>
      <c r="B491" s="105"/>
      <c r="C491" s="105" t="s">
        <v>615</v>
      </c>
      <c r="D491" s="106" t="s">
        <v>634</v>
      </c>
      <c r="E491" s="105" t="s">
        <v>89</v>
      </c>
      <c r="F491" s="97">
        <v>0.769</v>
      </c>
      <c r="G491" s="82">
        <v>4.5</v>
      </c>
      <c r="H491" s="105" t="s">
        <v>90</v>
      </c>
      <c r="I491" s="97">
        <v>46.14</v>
      </c>
      <c r="J491" s="97">
        <v>26.1</v>
      </c>
      <c r="K491" s="97">
        <v>20.04</v>
      </c>
      <c r="L491" s="110"/>
    </row>
    <row r="492" ht="22.5" spans="1:12">
      <c r="A492" s="105"/>
      <c r="B492" s="105"/>
      <c r="C492" s="105" t="s">
        <v>615</v>
      </c>
      <c r="D492" s="106" t="s">
        <v>635</v>
      </c>
      <c r="E492" s="105" t="s">
        <v>89</v>
      </c>
      <c r="F492" s="97">
        <v>0.27</v>
      </c>
      <c r="G492" s="82">
        <v>4.5</v>
      </c>
      <c r="H492" s="105" t="s">
        <v>90</v>
      </c>
      <c r="I492" s="97">
        <v>16.2</v>
      </c>
      <c r="J492" s="97">
        <v>9.2</v>
      </c>
      <c r="K492" s="97">
        <v>7</v>
      </c>
      <c r="L492" s="110"/>
    </row>
    <row r="493" ht="22.5" spans="1:12">
      <c r="A493" s="105"/>
      <c r="B493" s="105"/>
      <c r="C493" s="105" t="s">
        <v>615</v>
      </c>
      <c r="D493" s="106" t="s">
        <v>636</v>
      </c>
      <c r="E493" s="105" t="s">
        <v>89</v>
      </c>
      <c r="F493" s="97">
        <v>3.049</v>
      </c>
      <c r="G493" s="82">
        <v>4.5</v>
      </c>
      <c r="H493" s="105" t="s">
        <v>90</v>
      </c>
      <c r="I493" s="97">
        <v>182.94</v>
      </c>
      <c r="J493" s="97">
        <v>103.7</v>
      </c>
      <c r="K493" s="97">
        <v>79.24</v>
      </c>
      <c r="L493" s="110"/>
    </row>
    <row r="494" ht="22.5" spans="1:12">
      <c r="A494" s="105"/>
      <c r="B494" s="105"/>
      <c r="C494" s="105" t="s">
        <v>615</v>
      </c>
      <c r="D494" s="106" t="s">
        <v>637</v>
      </c>
      <c r="E494" s="105" t="s">
        <v>89</v>
      </c>
      <c r="F494" s="97">
        <v>0.308</v>
      </c>
      <c r="G494" s="82">
        <v>4.5</v>
      </c>
      <c r="H494" s="105" t="s">
        <v>90</v>
      </c>
      <c r="I494" s="97">
        <v>18.48</v>
      </c>
      <c r="J494" s="97">
        <v>10.5</v>
      </c>
      <c r="K494" s="97">
        <v>7.98</v>
      </c>
      <c r="L494" s="110"/>
    </row>
    <row r="495" ht="22.5" spans="1:12">
      <c r="A495" s="105"/>
      <c r="B495" s="105"/>
      <c r="C495" s="105" t="s">
        <v>615</v>
      </c>
      <c r="D495" s="106" t="s">
        <v>638</v>
      </c>
      <c r="E495" s="105" t="s">
        <v>89</v>
      </c>
      <c r="F495" s="97">
        <v>2.656</v>
      </c>
      <c r="G495" s="82">
        <v>4.5</v>
      </c>
      <c r="H495" s="105" t="s">
        <v>90</v>
      </c>
      <c r="I495" s="97">
        <v>159.36</v>
      </c>
      <c r="J495" s="97">
        <v>90.3</v>
      </c>
      <c r="K495" s="97">
        <v>69.06</v>
      </c>
      <c r="L495" s="110"/>
    </row>
    <row r="496" ht="22.5" spans="1:12">
      <c r="A496" s="105"/>
      <c r="B496" s="105"/>
      <c r="C496" s="105" t="s">
        <v>639</v>
      </c>
      <c r="D496" s="106" t="s">
        <v>640</v>
      </c>
      <c r="E496" s="105" t="s">
        <v>89</v>
      </c>
      <c r="F496" s="97">
        <v>0.968</v>
      </c>
      <c r="G496" s="82">
        <v>4.5</v>
      </c>
      <c r="H496" s="105" t="s">
        <v>90</v>
      </c>
      <c r="I496" s="97">
        <v>58.08</v>
      </c>
      <c r="J496" s="97">
        <v>32.9</v>
      </c>
      <c r="K496" s="97">
        <v>25.18</v>
      </c>
      <c r="L496" s="110"/>
    </row>
    <row r="497" ht="22.5" spans="1:12">
      <c r="A497" s="105"/>
      <c r="B497" s="105"/>
      <c r="C497" s="105" t="s">
        <v>639</v>
      </c>
      <c r="D497" s="106" t="s">
        <v>641</v>
      </c>
      <c r="E497" s="105" t="s">
        <v>89</v>
      </c>
      <c r="F497" s="97">
        <v>1.111</v>
      </c>
      <c r="G497" s="82">
        <v>4.5</v>
      </c>
      <c r="H497" s="105" t="s">
        <v>90</v>
      </c>
      <c r="I497" s="97">
        <v>66.66</v>
      </c>
      <c r="J497" s="97">
        <v>37.8</v>
      </c>
      <c r="K497" s="97">
        <v>28.86</v>
      </c>
      <c r="L497" s="110"/>
    </row>
    <row r="498" ht="22.5" spans="1:12">
      <c r="A498" s="105"/>
      <c r="B498" s="105"/>
      <c r="C498" s="105" t="s">
        <v>639</v>
      </c>
      <c r="D498" s="106" t="s">
        <v>642</v>
      </c>
      <c r="E498" s="105" t="s">
        <v>89</v>
      </c>
      <c r="F498" s="97">
        <v>1.515</v>
      </c>
      <c r="G498" s="82">
        <v>4.5</v>
      </c>
      <c r="H498" s="105" t="s">
        <v>90</v>
      </c>
      <c r="I498" s="97">
        <v>90.9</v>
      </c>
      <c r="J498" s="97">
        <v>51.5</v>
      </c>
      <c r="K498" s="97">
        <v>39.4</v>
      </c>
      <c r="L498" s="110"/>
    </row>
    <row r="499" ht="22.5" spans="1:12">
      <c r="A499" s="105"/>
      <c r="B499" s="105"/>
      <c r="C499" s="105" t="s">
        <v>643</v>
      </c>
      <c r="D499" s="106" t="s">
        <v>644</v>
      </c>
      <c r="E499" s="105" t="s">
        <v>89</v>
      </c>
      <c r="F499" s="97">
        <v>0.41</v>
      </c>
      <c r="G499" s="82">
        <v>4.5</v>
      </c>
      <c r="H499" s="105" t="s">
        <v>90</v>
      </c>
      <c r="I499" s="97">
        <v>24.6</v>
      </c>
      <c r="J499" s="97">
        <v>13.9</v>
      </c>
      <c r="K499" s="97">
        <v>10.7</v>
      </c>
      <c r="L499" s="110"/>
    </row>
    <row r="500" ht="22.5" spans="1:12">
      <c r="A500" s="105"/>
      <c r="B500" s="105"/>
      <c r="C500" s="105" t="s">
        <v>572</v>
      </c>
      <c r="D500" s="106" t="s">
        <v>645</v>
      </c>
      <c r="E500" s="105" t="s">
        <v>89</v>
      </c>
      <c r="F500" s="97">
        <v>0.423</v>
      </c>
      <c r="G500" s="82">
        <v>4.5</v>
      </c>
      <c r="H500" s="105" t="s">
        <v>90</v>
      </c>
      <c r="I500" s="97">
        <v>25.38</v>
      </c>
      <c r="J500" s="97">
        <v>14.4</v>
      </c>
      <c r="K500" s="97">
        <v>10.98</v>
      </c>
      <c r="L500" s="110"/>
    </row>
    <row r="501" ht="22.5" spans="1:12">
      <c r="A501" s="105"/>
      <c r="B501" s="105"/>
      <c r="C501" s="105" t="s">
        <v>593</v>
      </c>
      <c r="D501" s="106" t="s">
        <v>646</v>
      </c>
      <c r="E501" s="105" t="s">
        <v>89</v>
      </c>
      <c r="F501" s="97">
        <v>1.207</v>
      </c>
      <c r="G501" s="82">
        <v>4.5</v>
      </c>
      <c r="H501" s="105" t="s">
        <v>90</v>
      </c>
      <c r="I501" s="97">
        <v>72.42</v>
      </c>
      <c r="J501" s="97">
        <v>41</v>
      </c>
      <c r="K501" s="97">
        <v>31.42</v>
      </c>
      <c r="L501" s="110"/>
    </row>
    <row r="502" ht="22.5" spans="1:12">
      <c r="A502" s="105"/>
      <c r="B502" s="105"/>
      <c r="C502" s="105" t="s">
        <v>647</v>
      </c>
      <c r="D502" s="106" t="s">
        <v>648</v>
      </c>
      <c r="E502" s="105" t="s">
        <v>89</v>
      </c>
      <c r="F502" s="97">
        <v>2.142</v>
      </c>
      <c r="G502" s="82">
        <v>4.5</v>
      </c>
      <c r="H502" s="105" t="s">
        <v>90</v>
      </c>
      <c r="I502" s="97">
        <v>128.52</v>
      </c>
      <c r="J502" s="97">
        <v>72.8</v>
      </c>
      <c r="K502" s="97">
        <v>55.72</v>
      </c>
      <c r="L502" s="110"/>
    </row>
    <row r="503" ht="22.5" spans="1:12">
      <c r="A503" s="105"/>
      <c r="B503" s="105"/>
      <c r="C503" s="105" t="s">
        <v>647</v>
      </c>
      <c r="D503" s="106" t="s">
        <v>649</v>
      </c>
      <c r="E503" s="105" t="s">
        <v>89</v>
      </c>
      <c r="F503" s="97">
        <v>1.715</v>
      </c>
      <c r="G503" s="82">
        <v>4.5</v>
      </c>
      <c r="H503" s="105" t="s">
        <v>90</v>
      </c>
      <c r="I503" s="97">
        <v>102.9</v>
      </c>
      <c r="J503" s="97">
        <v>58.3</v>
      </c>
      <c r="K503" s="97">
        <v>44.6</v>
      </c>
      <c r="L503" s="110"/>
    </row>
    <row r="504" ht="22.5" spans="1:12">
      <c r="A504" s="105"/>
      <c r="B504" s="105"/>
      <c r="C504" s="105" t="s">
        <v>647</v>
      </c>
      <c r="D504" s="106" t="s">
        <v>650</v>
      </c>
      <c r="E504" s="105" t="s">
        <v>89</v>
      </c>
      <c r="F504" s="97">
        <v>0.263</v>
      </c>
      <c r="G504" s="82">
        <v>4.5</v>
      </c>
      <c r="H504" s="105" t="s">
        <v>90</v>
      </c>
      <c r="I504" s="97">
        <v>15.78</v>
      </c>
      <c r="J504" s="97">
        <v>8.9</v>
      </c>
      <c r="K504" s="97">
        <v>6.88</v>
      </c>
      <c r="L504" s="110"/>
    </row>
    <row r="505" ht="22.5" spans="1:12">
      <c r="A505" s="105"/>
      <c r="B505" s="105"/>
      <c r="C505" s="105" t="s">
        <v>647</v>
      </c>
      <c r="D505" s="106" t="s">
        <v>651</v>
      </c>
      <c r="E505" s="105" t="s">
        <v>89</v>
      </c>
      <c r="F505" s="97">
        <v>2.789</v>
      </c>
      <c r="G505" s="82">
        <v>4.5</v>
      </c>
      <c r="H505" s="105" t="s">
        <v>90</v>
      </c>
      <c r="I505" s="97">
        <v>167.34</v>
      </c>
      <c r="J505" s="97">
        <v>94.8</v>
      </c>
      <c r="K505" s="97">
        <v>72.54</v>
      </c>
      <c r="L505" s="110"/>
    </row>
    <row r="506" ht="22.5" spans="1:12">
      <c r="A506" s="105"/>
      <c r="B506" s="105"/>
      <c r="C506" s="105" t="s">
        <v>647</v>
      </c>
      <c r="D506" s="106" t="s">
        <v>652</v>
      </c>
      <c r="E506" s="105" t="s">
        <v>89</v>
      </c>
      <c r="F506" s="97">
        <v>0.376</v>
      </c>
      <c r="G506" s="82">
        <v>4.5</v>
      </c>
      <c r="H506" s="105" t="s">
        <v>90</v>
      </c>
      <c r="I506" s="97">
        <v>22.56</v>
      </c>
      <c r="J506" s="97">
        <v>12.8</v>
      </c>
      <c r="K506" s="97">
        <v>9.76</v>
      </c>
      <c r="L506" s="110"/>
    </row>
    <row r="507" ht="22.5" spans="1:12">
      <c r="A507" s="105"/>
      <c r="B507" s="105"/>
      <c r="C507" s="105" t="s">
        <v>647</v>
      </c>
      <c r="D507" s="106" t="s">
        <v>653</v>
      </c>
      <c r="E507" s="105" t="s">
        <v>89</v>
      </c>
      <c r="F507" s="97">
        <v>2.331</v>
      </c>
      <c r="G507" s="82">
        <v>4.5</v>
      </c>
      <c r="H507" s="105" t="s">
        <v>90</v>
      </c>
      <c r="I507" s="97">
        <v>139.86</v>
      </c>
      <c r="J507" s="97">
        <v>79.3</v>
      </c>
      <c r="K507" s="97">
        <v>60.56</v>
      </c>
      <c r="L507" s="110"/>
    </row>
    <row r="508" ht="22.5" spans="1:12">
      <c r="A508" s="105"/>
      <c r="B508" s="105"/>
      <c r="C508" s="105" t="s">
        <v>647</v>
      </c>
      <c r="D508" s="106" t="s">
        <v>654</v>
      </c>
      <c r="E508" s="105" t="s">
        <v>89</v>
      </c>
      <c r="F508" s="97">
        <v>0.908</v>
      </c>
      <c r="G508" s="82">
        <v>4.5</v>
      </c>
      <c r="H508" s="105" t="s">
        <v>90</v>
      </c>
      <c r="I508" s="97">
        <v>54.48</v>
      </c>
      <c r="J508" s="97">
        <v>30.9</v>
      </c>
      <c r="K508" s="97">
        <v>23.58</v>
      </c>
      <c r="L508" s="110"/>
    </row>
    <row r="509" ht="22.5" spans="1:12">
      <c r="A509" s="105"/>
      <c r="B509" s="105"/>
      <c r="C509" s="105" t="s">
        <v>647</v>
      </c>
      <c r="D509" s="106" t="s">
        <v>655</v>
      </c>
      <c r="E509" s="105" t="s">
        <v>89</v>
      </c>
      <c r="F509" s="97">
        <v>0.586</v>
      </c>
      <c r="G509" s="82">
        <v>4.5</v>
      </c>
      <c r="H509" s="105" t="s">
        <v>90</v>
      </c>
      <c r="I509" s="97">
        <v>35.16</v>
      </c>
      <c r="J509" s="97">
        <v>19.9</v>
      </c>
      <c r="K509" s="97">
        <v>15.26</v>
      </c>
      <c r="L509" s="110"/>
    </row>
    <row r="510" ht="22.5" spans="1:12">
      <c r="A510" s="105"/>
      <c r="B510" s="105"/>
      <c r="C510" s="105" t="s">
        <v>647</v>
      </c>
      <c r="D510" s="106" t="s">
        <v>656</v>
      </c>
      <c r="E510" s="105" t="s">
        <v>89</v>
      </c>
      <c r="F510" s="97">
        <v>2.817</v>
      </c>
      <c r="G510" s="82">
        <v>4.5</v>
      </c>
      <c r="H510" s="105" t="s">
        <v>90</v>
      </c>
      <c r="I510" s="97">
        <v>169.02</v>
      </c>
      <c r="J510" s="97">
        <v>95.8</v>
      </c>
      <c r="K510" s="97">
        <v>73.22</v>
      </c>
      <c r="L510" s="110"/>
    </row>
    <row r="511" ht="22.5" spans="1:12">
      <c r="A511" s="105"/>
      <c r="B511" s="105"/>
      <c r="C511" s="105" t="s">
        <v>647</v>
      </c>
      <c r="D511" s="106" t="s">
        <v>657</v>
      </c>
      <c r="E511" s="105" t="s">
        <v>89</v>
      </c>
      <c r="F511" s="97">
        <v>0.515</v>
      </c>
      <c r="G511" s="82">
        <v>4.5</v>
      </c>
      <c r="H511" s="105" t="s">
        <v>90</v>
      </c>
      <c r="I511" s="97">
        <v>30.9</v>
      </c>
      <c r="J511" s="97">
        <v>17.5</v>
      </c>
      <c r="K511" s="97">
        <v>13.4</v>
      </c>
      <c r="L511" s="110"/>
    </row>
    <row r="512" ht="22.5" spans="1:12">
      <c r="A512" s="105"/>
      <c r="B512" s="105"/>
      <c r="C512" s="105" t="s">
        <v>647</v>
      </c>
      <c r="D512" s="106" t="s">
        <v>658</v>
      </c>
      <c r="E512" s="105" t="s">
        <v>89</v>
      </c>
      <c r="F512" s="97">
        <v>1.874</v>
      </c>
      <c r="G512" s="82">
        <v>4.5</v>
      </c>
      <c r="H512" s="105" t="s">
        <v>90</v>
      </c>
      <c r="I512" s="97">
        <v>112.44</v>
      </c>
      <c r="J512" s="97">
        <v>63.7</v>
      </c>
      <c r="K512" s="97">
        <v>48.74</v>
      </c>
      <c r="L512" s="110"/>
    </row>
    <row r="513" ht="22.5" spans="1:12">
      <c r="A513" s="105"/>
      <c r="B513" s="105"/>
      <c r="C513" s="105" t="s">
        <v>647</v>
      </c>
      <c r="D513" s="106" t="s">
        <v>659</v>
      </c>
      <c r="E513" s="105" t="s">
        <v>89</v>
      </c>
      <c r="F513" s="97">
        <v>2.447</v>
      </c>
      <c r="G513" s="82">
        <v>4.5</v>
      </c>
      <c r="H513" s="105" t="s">
        <v>90</v>
      </c>
      <c r="I513" s="97">
        <v>146.82</v>
      </c>
      <c r="J513" s="97">
        <v>83.2</v>
      </c>
      <c r="K513" s="97">
        <v>63.62</v>
      </c>
      <c r="L513" s="110"/>
    </row>
    <row r="514" ht="22.5" spans="1:12">
      <c r="A514" s="105"/>
      <c r="B514" s="105"/>
      <c r="C514" s="105" t="s">
        <v>647</v>
      </c>
      <c r="D514" s="106" t="s">
        <v>660</v>
      </c>
      <c r="E514" s="105" t="s">
        <v>89</v>
      </c>
      <c r="F514" s="97">
        <v>1.219</v>
      </c>
      <c r="G514" s="82">
        <v>4.5</v>
      </c>
      <c r="H514" s="105" t="s">
        <v>90</v>
      </c>
      <c r="I514" s="97">
        <v>73.14</v>
      </c>
      <c r="J514" s="97">
        <v>41.4</v>
      </c>
      <c r="K514" s="97">
        <v>31.74</v>
      </c>
      <c r="L514" s="110"/>
    </row>
    <row r="515" ht="22.5" spans="1:12">
      <c r="A515" s="105"/>
      <c r="B515" s="105"/>
      <c r="C515" s="105" t="s">
        <v>661</v>
      </c>
      <c r="D515" s="106" t="s">
        <v>662</v>
      </c>
      <c r="E515" s="105" t="s">
        <v>89</v>
      </c>
      <c r="F515" s="97">
        <v>1.55</v>
      </c>
      <c r="G515" s="82">
        <v>4.5</v>
      </c>
      <c r="H515" s="105" t="s">
        <v>90</v>
      </c>
      <c r="I515" s="97">
        <v>93</v>
      </c>
      <c r="J515" s="97">
        <v>52.7</v>
      </c>
      <c r="K515" s="97">
        <v>40.3</v>
      </c>
      <c r="L515" s="110"/>
    </row>
    <row r="516" ht="22.5" spans="1:12">
      <c r="A516" s="105"/>
      <c r="B516" s="105"/>
      <c r="C516" s="105" t="s">
        <v>661</v>
      </c>
      <c r="D516" s="106" t="s">
        <v>663</v>
      </c>
      <c r="E516" s="105" t="s">
        <v>89</v>
      </c>
      <c r="F516" s="97">
        <v>1.944</v>
      </c>
      <c r="G516" s="82">
        <v>4.5</v>
      </c>
      <c r="H516" s="105" t="s">
        <v>90</v>
      </c>
      <c r="I516" s="97">
        <v>116.64</v>
      </c>
      <c r="J516" s="97">
        <v>66.1</v>
      </c>
      <c r="K516" s="97">
        <v>50.54</v>
      </c>
      <c r="L516" s="110"/>
    </row>
    <row r="517" ht="22.5" spans="1:12">
      <c r="A517" s="105"/>
      <c r="B517" s="105"/>
      <c r="C517" s="105" t="s">
        <v>661</v>
      </c>
      <c r="D517" s="106" t="s">
        <v>664</v>
      </c>
      <c r="E517" s="105" t="s">
        <v>89</v>
      </c>
      <c r="F517" s="97">
        <v>4.459</v>
      </c>
      <c r="G517" s="82">
        <v>4.5</v>
      </c>
      <c r="H517" s="105" t="s">
        <v>90</v>
      </c>
      <c r="I517" s="97">
        <v>267.54</v>
      </c>
      <c r="J517" s="97">
        <v>151.6</v>
      </c>
      <c r="K517" s="97">
        <v>115.94</v>
      </c>
      <c r="L517" s="110"/>
    </row>
    <row r="518" ht="22.5" spans="1:12">
      <c r="A518" s="105"/>
      <c r="B518" s="105"/>
      <c r="C518" s="105" t="s">
        <v>661</v>
      </c>
      <c r="D518" s="106" t="s">
        <v>665</v>
      </c>
      <c r="E518" s="105" t="s">
        <v>89</v>
      </c>
      <c r="F518" s="97">
        <v>0.638</v>
      </c>
      <c r="G518" s="82">
        <v>4.5</v>
      </c>
      <c r="H518" s="105" t="s">
        <v>90</v>
      </c>
      <c r="I518" s="97">
        <v>38.28</v>
      </c>
      <c r="J518" s="97">
        <v>21.7</v>
      </c>
      <c r="K518" s="97">
        <v>16.58</v>
      </c>
      <c r="L518" s="110"/>
    </row>
    <row r="519" ht="22.5" spans="1:12">
      <c r="A519" s="105"/>
      <c r="B519" s="105"/>
      <c r="C519" s="105" t="s">
        <v>661</v>
      </c>
      <c r="D519" s="106" t="s">
        <v>666</v>
      </c>
      <c r="E519" s="105" t="s">
        <v>89</v>
      </c>
      <c r="F519" s="97">
        <v>1.293</v>
      </c>
      <c r="G519" s="82">
        <v>4.5</v>
      </c>
      <c r="H519" s="105" t="s">
        <v>90</v>
      </c>
      <c r="I519" s="97">
        <v>77.58</v>
      </c>
      <c r="J519" s="97">
        <v>44</v>
      </c>
      <c r="K519" s="97">
        <v>33.58</v>
      </c>
      <c r="L519" s="110"/>
    </row>
    <row r="520" ht="22.5" spans="1:12">
      <c r="A520" s="105"/>
      <c r="B520" s="105"/>
      <c r="C520" s="105" t="s">
        <v>661</v>
      </c>
      <c r="D520" s="106" t="s">
        <v>667</v>
      </c>
      <c r="E520" s="105" t="s">
        <v>89</v>
      </c>
      <c r="F520" s="97">
        <v>0.484</v>
      </c>
      <c r="G520" s="82">
        <v>4.5</v>
      </c>
      <c r="H520" s="105" t="s">
        <v>90</v>
      </c>
      <c r="I520" s="97">
        <v>29.04</v>
      </c>
      <c r="J520" s="97">
        <v>16.5</v>
      </c>
      <c r="K520" s="97">
        <v>12.54</v>
      </c>
      <c r="L520" s="110"/>
    </row>
    <row r="521" ht="22.5" spans="1:12">
      <c r="A521" s="105"/>
      <c r="B521" s="105"/>
      <c r="C521" s="105" t="s">
        <v>661</v>
      </c>
      <c r="D521" s="106" t="s">
        <v>668</v>
      </c>
      <c r="E521" s="105" t="s">
        <v>89</v>
      </c>
      <c r="F521" s="97">
        <v>0.702</v>
      </c>
      <c r="G521" s="82">
        <v>4.5</v>
      </c>
      <c r="H521" s="105" t="s">
        <v>90</v>
      </c>
      <c r="I521" s="97">
        <v>42.12</v>
      </c>
      <c r="J521" s="97">
        <v>23.9</v>
      </c>
      <c r="K521" s="97">
        <v>18.22</v>
      </c>
      <c r="L521" s="110"/>
    </row>
    <row r="522" ht="22.5" spans="1:12">
      <c r="A522" s="105"/>
      <c r="B522" s="105"/>
      <c r="C522" s="105" t="s">
        <v>661</v>
      </c>
      <c r="D522" s="106" t="s">
        <v>669</v>
      </c>
      <c r="E522" s="105" t="s">
        <v>89</v>
      </c>
      <c r="F522" s="97">
        <v>1.082</v>
      </c>
      <c r="G522" s="82">
        <v>4.5</v>
      </c>
      <c r="H522" s="105" t="s">
        <v>90</v>
      </c>
      <c r="I522" s="97">
        <v>64.92</v>
      </c>
      <c r="J522" s="97">
        <v>36.8</v>
      </c>
      <c r="K522" s="97">
        <v>28.12</v>
      </c>
      <c r="L522" s="110"/>
    </row>
    <row r="523" ht="22.5" spans="1:12">
      <c r="A523" s="105"/>
      <c r="B523" s="105"/>
      <c r="C523" s="105" t="s">
        <v>661</v>
      </c>
      <c r="D523" s="106" t="s">
        <v>670</v>
      </c>
      <c r="E523" s="105" t="s">
        <v>89</v>
      </c>
      <c r="F523" s="97">
        <v>1.278</v>
      </c>
      <c r="G523" s="82">
        <v>4.5</v>
      </c>
      <c r="H523" s="105" t="s">
        <v>90</v>
      </c>
      <c r="I523" s="97">
        <v>76.68</v>
      </c>
      <c r="J523" s="97">
        <v>43.5</v>
      </c>
      <c r="K523" s="97">
        <v>33.18</v>
      </c>
      <c r="L523" s="110"/>
    </row>
    <row r="524" ht="22.5" spans="1:12">
      <c r="A524" s="105"/>
      <c r="B524" s="105"/>
      <c r="C524" s="105" t="s">
        <v>661</v>
      </c>
      <c r="D524" s="106" t="s">
        <v>671</v>
      </c>
      <c r="E524" s="105" t="s">
        <v>89</v>
      </c>
      <c r="F524" s="97">
        <v>0.632</v>
      </c>
      <c r="G524" s="82">
        <v>4.5</v>
      </c>
      <c r="H524" s="105" t="s">
        <v>90</v>
      </c>
      <c r="I524" s="97">
        <v>37.92</v>
      </c>
      <c r="J524" s="97">
        <v>21.5</v>
      </c>
      <c r="K524" s="97">
        <v>16.42</v>
      </c>
      <c r="L524" s="110"/>
    </row>
    <row r="525" ht="22.5" spans="1:12">
      <c r="A525" s="105"/>
      <c r="B525" s="105"/>
      <c r="C525" s="105" t="s">
        <v>661</v>
      </c>
      <c r="D525" s="106" t="s">
        <v>672</v>
      </c>
      <c r="E525" s="105" t="s">
        <v>89</v>
      </c>
      <c r="F525" s="97">
        <v>1.158</v>
      </c>
      <c r="G525" s="82">
        <v>4.5</v>
      </c>
      <c r="H525" s="105" t="s">
        <v>90</v>
      </c>
      <c r="I525" s="97">
        <v>69.48</v>
      </c>
      <c r="J525" s="97">
        <v>39.4</v>
      </c>
      <c r="K525" s="97">
        <v>30.08</v>
      </c>
      <c r="L525" s="110"/>
    </row>
    <row r="526" ht="22.5" spans="1:12">
      <c r="A526" s="105"/>
      <c r="B526" s="105"/>
      <c r="C526" s="105" t="s">
        <v>673</v>
      </c>
      <c r="D526" s="106" t="s">
        <v>674</v>
      </c>
      <c r="E526" s="105" t="s">
        <v>89</v>
      </c>
      <c r="F526" s="97">
        <v>2.109</v>
      </c>
      <c r="G526" s="82">
        <v>4.5</v>
      </c>
      <c r="H526" s="105" t="s">
        <v>90</v>
      </c>
      <c r="I526" s="97">
        <v>126.54</v>
      </c>
      <c r="J526" s="97">
        <v>71.7</v>
      </c>
      <c r="K526" s="97">
        <v>54.84</v>
      </c>
      <c r="L526" s="110"/>
    </row>
    <row r="527" ht="22.5" spans="1:12">
      <c r="A527" s="105"/>
      <c r="B527" s="105"/>
      <c r="C527" s="105" t="s">
        <v>673</v>
      </c>
      <c r="D527" s="106" t="s">
        <v>675</v>
      </c>
      <c r="E527" s="105" t="s">
        <v>89</v>
      </c>
      <c r="F527" s="97">
        <v>1.25</v>
      </c>
      <c r="G527" s="82">
        <v>4.5</v>
      </c>
      <c r="H527" s="105" t="s">
        <v>90</v>
      </c>
      <c r="I527" s="97">
        <v>75</v>
      </c>
      <c r="J527" s="97">
        <v>42.5</v>
      </c>
      <c r="K527" s="97">
        <v>32.5</v>
      </c>
      <c r="L527" s="110"/>
    </row>
    <row r="528" ht="22.5" spans="1:12">
      <c r="A528" s="105"/>
      <c r="B528" s="105"/>
      <c r="C528" s="105" t="s">
        <v>673</v>
      </c>
      <c r="D528" s="106" t="s">
        <v>676</v>
      </c>
      <c r="E528" s="105" t="s">
        <v>89</v>
      </c>
      <c r="F528" s="97">
        <v>0.693</v>
      </c>
      <c r="G528" s="82">
        <v>4.5</v>
      </c>
      <c r="H528" s="105" t="s">
        <v>90</v>
      </c>
      <c r="I528" s="97">
        <v>41.58</v>
      </c>
      <c r="J528" s="97">
        <v>23.6</v>
      </c>
      <c r="K528" s="97">
        <v>17.98</v>
      </c>
      <c r="L528" s="110"/>
    </row>
    <row r="529" ht="22.5" spans="1:12">
      <c r="A529" s="105"/>
      <c r="B529" s="105"/>
      <c r="C529" s="105" t="s">
        <v>673</v>
      </c>
      <c r="D529" s="106" t="s">
        <v>677</v>
      </c>
      <c r="E529" s="105" t="s">
        <v>89</v>
      </c>
      <c r="F529" s="97">
        <v>2.74</v>
      </c>
      <c r="G529" s="82">
        <v>4.5</v>
      </c>
      <c r="H529" s="105" t="s">
        <v>90</v>
      </c>
      <c r="I529" s="97">
        <v>164.4</v>
      </c>
      <c r="J529" s="97">
        <v>93.2</v>
      </c>
      <c r="K529" s="97">
        <v>71.2</v>
      </c>
      <c r="L529" s="110"/>
    </row>
    <row r="530" ht="22.5" spans="1:12">
      <c r="A530" s="105"/>
      <c r="B530" s="105"/>
      <c r="C530" s="105" t="s">
        <v>673</v>
      </c>
      <c r="D530" s="106" t="s">
        <v>678</v>
      </c>
      <c r="E530" s="105" t="s">
        <v>89</v>
      </c>
      <c r="F530" s="97">
        <v>1.297</v>
      </c>
      <c r="G530" s="82">
        <v>4.5</v>
      </c>
      <c r="H530" s="105" t="s">
        <v>90</v>
      </c>
      <c r="I530" s="97">
        <v>77.82</v>
      </c>
      <c r="J530" s="97">
        <v>44.1</v>
      </c>
      <c r="K530" s="97">
        <v>33.72</v>
      </c>
      <c r="L530" s="110"/>
    </row>
    <row r="531" spans="1:12">
      <c r="A531" s="105"/>
      <c r="B531" s="105"/>
      <c r="C531" s="105" t="s">
        <v>673</v>
      </c>
      <c r="D531" s="106" t="s">
        <v>679</v>
      </c>
      <c r="E531" s="105" t="s">
        <v>89</v>
      </c>
      <c r="F531" s="97">
        <v>2.392</v>
      </c>
      <c r="G531" s="82">
        <v>4.5</v>
      </c>
      <c r="H531" s="105" t="s">
        <v>90</v>
      </c>
      <c r="I531" s="97">
        <v>143.52</v>
      </c>
      <c r="J531" s="97">
        <v>81.3</v>
      </c>
      <c r="K531" s="97">
        <v>62.22</v>
      </c>
      <c r="L531" s="110"/>
    </row>
    <row r="532" ht="22.5" spans="1:12">
      <c r="A532" s="105"/>
      <c r="B532" s="105"/>
      <c r="C532" s="105" t="s">
        <v>673</v>
      </c>
      <c r="D532" s="106" t="s">
        <v>680</v>
      </c>
      <c r="E532" s="105" t="s">
        <v>89</v>
      </c>
      <c r="F532" s="97">
        <v>1.167</v>
      </c>
      <c r="G532" s="82">
        <v>4.5</v>
      </c>
      <c r="H532" s="105" t="s">
        <v>90</v>
      </c>
      <c r="I532" s="97">
        <v>70.02</v>
      </c>
      <c r="J532" s="97">
        <v>39.7</v>
      </c>
      <c r="K532" s="97">
        <v>30.32</v>
      </c>
      <c r="L532" s="110"/>
    </row>
    <row r="533" ht="22.5" spans="1:12">
      <c r="A533" s="105"/>
      <c r="B533" s="105"/>
      <c r="C533" s="105" t="s">
        <v>673</v>
      </c>
      <c r="D533" s="106" t="s">
        <v>681</v>
      </c>
      <c r="E533" s="105" t="s">
        <v>89</v>
      </c>
      <c r="F533" s="97">
        <v>3.197</v>
      </c>
      <c r="G533" s="82">
        <v>4.5</v>
      </c>
      <c r="H533" s="105" t="s">
        <v>90</v>
      </c>
      <c r="I533" s="97">
        <v>191.82</v>
      </c>
      <c r="J533" s="97">
        <v>108.7</v>
      </c>
      <c r="K533" s="97">
        <v>83.12</v>
      </c>
      <c r="L533" s="110"/>
    </row>
    <row r="534" ht="22.5" spans="1:12">
      <c r="A534" s="105"/>
      <c r="B534" s="105"/>
      <c r="C534" s="105" t="s">
        <v>673</v>
      </c>
      <c r="D534" s="106" t="s">
        <v>682</v>
      </c>
      <c r="E534" s="105" t="s">
        <v>89</v>
      </c>
      <c r="F534" s="97">
        <v>1.071</v>
      </c>
      <c r="G534" s="82">
        <v>4.5</v>
      </c>
      <c r="H534" s="105" t="s">
        <v>90</v>
      </c>
      <c r="I534" s="97">
        <v>64.26</v>
      </c>
      <c r="J534" s="97">
        <v>36.4</v>
      </c>
      <c r="K534" s="97">
        <v>27.86</v>
      </c>
      <c r="L534" s="110"/>
    </row>
    <row r="535" ht="22.5" spans="1:12">
      <c r="A535" s="105"/>
      <c r="B535" s="105"/>
      <c r="C535" s="105" t="s">
        <v>673</v>
      </c>
      <c r="D535" s="106" t="s">
        <v>683</v>
      </c>
      <c r="E535" s="105" t="s">
        <v>89</v>
      </c>
      <c r="F535" s="97">
        <v>0.982</v>
      </c>
      <c r="G535" s="82">
        <v>4.5</v>
      </c>
      <c r="H535" s="105" t="s">
        <v>90</v>
      </c>
      <c r="I535" s="97">
        <v>58.92</v>
      </c>
      <c r="J535" s="97">
        <v>33.4</v>
      </c>
      <c r="K535" s="97">
        <v>25.52</v>
      </c>
      <c r="L535" s="110"/>
    </row>
    <row r="536" ht="22.5" spans="1:12">
      <c r="A536" s="105"/>
      <c r="B536" s="105"/>
      <c r="C536" s="105" t="s">
        <v>673</v>
      </c>
      <c r="D536" s="106" t="s">
        <v>684</v>
      </c>
      <c r="E536" s="105" t="s">
        <v>89</v>
      </c>
      <c r="F536" s="97">
        <v>2.807</v>
      </c>
      <c r="G536" s="82">
        <v>4.5</v>
      </c>
      <c r="H536" s="105" t="s">
        <v>90</v>
      </c>
      <c r="I536" s="97">
        <v>168.42</v>
      </c>
      <c r="J536" s="97">
        <v>95.4</v>
      </c>
      <c r="K536" s="97">
        <v>73.02</v>
      </c>
      <c r="L536" s="110"/>
    </row>
    <row r="537" ht="22.5" spans="1:12">
      <c r="A537" s="105"/>
      <c r="B537" s="105"/>
      <c r="C537" s="105" t="s">
        <v>673</v>
      </c>
      <c r="D537" s="106" t="s">
        <v>685</v>
      </c>
      <c r="E537" s="105" t="s">
        <v>89</v>
      </c>
      <c r="F537" s="97">
        <v>1.101</v>
      </c>
      <c r="G537" s="82">
        <v>4.5</v>
      </c>
      <c r="H537" s="105" t="s">
        <v>90</v>
      </c>
      <c r="I537" s="97">
        <v>66.06</v>
      </c>
      <c r="J537" s="97">
        <v>37.4</v>
      </c>
      <c r="K537" s="97">
        <v>28.66</v>
      </c>
      <c r="L537" s="110"/>
    </row>
    <row r="538" ht="22.5" spans="1:12">
      <c r="A538" s="105"/>
      <c r="B538" s="105"/>
      <c r="C538" s="105" t="s">
        <v>673</v>
      </c>
      <c r="D538" s="106" t="s">
        <v>686</v>
      </c>
      <c r="E538" s="105" t="s">
        <v>89</v>
      </c>
      <c r="F538" s="97">
        <v>1.346</v>
      </c>
      <c r="G538" s="82">
        <v>4.5</v>
      </c>
      <c r="H538" s="105" t="s">
        <v>90</v>
      </c>
      <c r="I538" s="97">
        <v>80.76</v>
      </c>
      <c r="J538" s="97">
        <v>45.8</v>
      </c>
      <c r="K538" s="97">
        <v>34.96</v>
      </c>
      <c r="L538" s="110"/>
    </row>
    <row r="539" ht="22.5" spans="1:12">
      <c r="A539" s="105"/>
      <c r="B539" s="105"/>
      <c r="C539" s="105" t="s">
        <v>673</v>
      </c>
      <c r="D539" s="106" t="s">
        <v>687</v>
      </c>
      <c r="E539" s="105" t="s">
        <v>89</v>
      </c>
      <c r="F539" s="97">
        <v>0.929</v>
      </c>
      <c r="G539" s="82">
        <v>4.5</v>
      </c>
      <c r="H539" s="105" t="s">
        <v>90</v>
      </c>
      <c r="I539" s="97">
        <v>55.74</v>
      </c>
      <c r="J539" s="97">
        <v>31.6</v>
      </c>
      <c r="K539" s="97">
        <v>24.14</v>
      </c>
      <c r="L539" s="110"/>
    </row>
    <row r="540" ht="22.5" spans="1:12">
      <c r="A540" s="105"/>
      <c r="B540" s="105"/>
      <c r="C540" s="105" t="s">
        <v>673</v>
      </c>
      <c r="D540" s="106" t="s">
        <v>688</v>
      </c>
      <c r="E540" s="105" t="s">
        <v>89</v>
      </c>
      <c r="F540" s="97">
        <v>2.263</v>
      </c>
      <c r="G540" s="82">
        <v>4.5</v>
      </c>
      <c r="H540" s="105" t="s">
        <v>90</v>
      </c>
      <c r="I540" s="97">
        <v>135.78</v>
      </c>
      <c r="J540" s="97">
        <v>76.9</v>
      </c>
      <c r="K540" s="97">
        <v>58.88</v>
      </c>
      <c r="L540" s="110"/>
    </row>
    <row r="541" ht="22.5" spans="1:12">
      <c r="A541" s="105"/>
      <c r="B541" s="105"/>
      <c r="C541" s="105" t="s">
        <v>673</v>
      </c>
      <c r="D541" s="106" t="s">
        <v>689</v>
      </c>
      <c r="E541" s="105" t="s">
        <v>89</v>
      </c>
      <c r="F541" s="97">
        <v>2.372</v>
      </c>
      <c r="G541" s="82">
        <v>4.5</v>
      </c>
      <c r="H541" s="105" t="s">
        <v>90</v>
      </c>
      <c r="I541" s="97">
        <v>142.32</v>
      </c>
      <c r="J541" s="97">
        <v>80.6</v>
      </c>
      <c r="K541" s="97">
        <v>61.72</v>
      </c>
      <c r="L541" s="110"/>
    </row>
    <row r="542" ht="22.5" spans="1:12">
      <c r="A542" s="105"/>
      <c r="B542" s="105"/>
      <c r="C542" s="105" t="s">
        <v>673</v>
      </c>
      <c r="D542" s="106" t="s">
        <v>690</v>
      </c>
      <c r="E542" s="105" t="s">
        <v>89</v>
      </c>
      <c r="F542" s="97">
        <v>1.579</v>
      </c>
      <c r="G542" s="82">
        <v>4.5</v>
      </c>
      <c r="H542" s="105" t="s">
        <v>90</v>
      </c>
      <c r="I542" s="97">
        <v>94.74</v>
      </c>
      <c r="J542" s="97">
        <v>53.7</v>
      </c>
      <c r="K542" s="97">
        <v>41.04</v>
      </c>
      <c r="L542" s="110"/>
    </row>
    <row r="543" ht="22.5" spans="1:12">
      <c r="A543" s="105"/>
      <c r="B543" s="105"/>
      <c r="C543" s="105" t="s">
        <v>673</v>
      </c>
      <c r="D543" s="106" t="s">
        <v>691</v>
      </c>
      <c r="E543" s="105" t="s">
        <v>89</v>
      </c>
      <c r="F543" s="97">
        <v>1.007</v>
      </c>
      <c r="G543" s="82">
        <v>4.5</v>
      </c>
      <c r="H543" s="105" t="s">
        <v>90</v>
      </c>
      <c r="I543" s="97">
        <v>60.42</v>
      </c>
      <c r="J543" s="97">
        <v>34.2</v>
      </c>
      <c r="K543" s="97">
        <v>26.22</v>
      </c>
      <c r="L543" s="110"/>
    </row>
    <row r="544" ht="22.5" spans="1:12">
      <c r="A544" s="105"/>
      <c r="B544" s="105"/>
      <c r="C544" s="105" t="s">
        <v>673</v>
      </c>
      <c r="D544" s="106" t="s">
        <v>692</v>
      </c>
      <c r="E544" s="105" t="s">
        <v>89</v>
      </c>
      <c r="F544" s="97">
        <v>2.999</v>
      </c>
      <c r="G544" s="82">
        <v>4.5</v>
      </c>
      <c r="H544" s="105" t="s">
        <v>90</v>
      </c>
      <c r="I544" s="97">
        <v>179.94</v>
      </c>
      <c r="J544" s="97">
        <v>102</v>
      </c>
      <c r="K544" s="97">
        <v>77.94</v>
      </c>
      <c r="L544" s="110"/>
    </row>
    <row r="545" ht="22.5" spans="1:12">
      <c r="A545" s="105"/>
      <c r="B545" s="105"/>
      <c r="C545" s="105" t="s">
        <v>673</v>
      </c>
      <c r="D545" s="106" t="s">
        <v>693</v>
      </c>
      <c r="E545" s="105" t="s">
        <v>89</v>
      </c>
      <c r="F545" s="97">
        <v>1.448</v>
      </c>
      <c r="G545" s="82">
        <v>4.5</v>
      </c>
      <c r="H545" s="105" t="s">
        <v>90</v>
      </c>
      <c r="I545" s="97">
        <v>86.88</v>
      </c>
      <c r="J545" s="97">
        <v>49.2</v>
      </c>
      <c r="K545" s="97">
        <v>37.68</v>
      </c>
      <c r="L545" s="110"/>
    </row>
    <row r="546" ht="22.5" spans="1:12">
      <c r="A546" s="105"/>
      <c r="B546" s="105"/>
      <c r="C546" s="105" t="s">
        <v>673</v>
      </c>
      <c r="D546" s="106" t="s">
        <v>694</v>
      </c>
      <c r="E546" s="105" t="s">
        <v>89</v>
      </c>
      <c r="F546" s="97">
        <v>1.735</v>
      </c>
      <c r="G546" s="82">
        <v>4.5</v>
      </c>
      <c r="H546" s="105" t="s">
        <v>90</v>
      </c>
      <c r="I546" s="97">
        <v>104.1</v>
      </c>
      <c r="J546" s="97">
        <v>59</v>
      </c>
      <c r="K546" s="97">
        <v>45.1</v>
      </c>
      <c r="L546" s="110"/>
    </row>
    <row r="547" ht="22.5" spans="1:12">
      <c r="A547" s="105"/>
      <c r="B547" s="105"/>
      <c r="C547" s="105" t="s">
        <v>673</v>
      </c>
      <c r="D547" s="106" t="s">
        <v>695</v>
      </c>
      <c r="E547" s="105" t="s">
        <v>89</v>
      </c>
      <c r="F547" s="97">
        <v>1.29</v>
      </c>
      <c r="G547" s="82">
        <v>4.5</v>
      </c>
      <c r="H547" s="105" t="s">
        <v>90</v>
      </c>
      <c r="I547" s="97">
        <v>77.4</v>
      </c>
      <c r="J547" s="97">
        <v>43.9</v>
      </c>
      <c r="K547" s="97">
        <v>33.5</v>
      </c>
      <c r="L547" s="110"/>
    </row>
    <row r="548" ht="22.5" spans="1:12">
      <c r="A548" s="105"/>
      <c r="B548" s="105"/>
      <c r="C548" s="105" t="s">
        <v>673</v>
      </c>
      <c r="D548" s="106" t="s">
        <v>696</v>
      </c>
      <c r="E548" s="105" t="s">
        <v>89</v>
      </c>
      <c r="F548" s="97">
        <v>0.623</v>
      </c>
      <c r="G548" s="82">
        <v>4.5</v>
      </c>
      <c r="H548" s="105" t="s">
        <v>90</v>
      </c>
      <c r="I548" s="97">
        <v>37.38</v>
      </c>
      <c r="J548" s="97">
        <v>21.2</v>
      </c>
      <c r="K548" s="97">
        <v>16.18</v>
      </c>
      <c r="L548" s="110"/>
    </row>
    <row r="549" ht="22.5" spans="1:12">
      <c r="A549" s="105"/>
      <c r="B549" s="105"/>
      <c r="C549" s="105" t="s">
        <v>673</v>
      </c>
      <c r="D549" s="106" t="s">
        <v>697</v>
      </c>
      <c r="E549" s="105" t="s">
        <v>89</v>
      </c>
      <c r="F549" s="97">
        <v>0.673</v>
      </c>
      <c r="G549" s="82">
        <v>4.5</v>
      </c>
      <c r="H549" s="105" t="s">
        <v>90</v>
      </c>
      <c r="I549" s="97">
        <v>40.38</v>
      </c>
      <c r="J549" s="97">
        <v>22.9</v>
      </c>
      <c r="K549" s="97">
        <v>17.48</v>
      </c>
      <c r="L549" s="110"/>
    </row>
    <row r="550" ht="22.5" spans="1:12">
      <c r="A550" s="105"/>
      <c r="B550" s="105"/>
      <c r="C550" s="105" t="s">
        <v>587</v>
      </c>
      <c r="D550" s="106" t="s">
        <v>698</v>
      </c>
      <c r="E550" s="105" t="s">
        <v>89</v>
      </c>
      <c r="F550" s="97">
        <v>0.498</v>
      </c>
      <c r="G550" s="82">
        <v>4.5</v>
      </c>
      <c r="H550" s="105" t="s">
        <v>90</v>
      </c>
      <c r="I550" s="97">
        <v>29.88</v>
      </c>
      <c r="J550" s="97">
        <v>16.9</v>
      </c>
      <c r="K550" s="97">
        <v>12.98</v>
      </c>
      <c r="L550" s="110"/>
    </row>
    <row r="551" ht="22.5" spans="1:12">
      <c r="A551" s="105"/>
      <c r="B551" s="105"/>
      <c r="C551" s="105" t="s">
        <v>225</v>
      </c>
      <c r="D551" s="106" t="s">
        <v>699</v>
      </c>
      <c r="E551" s="105" t="s">
        <v>89</v>
      </c>
      <c r="F551" s="97">
        <v>0.729</v>
      </c>
      <c r="G551" s="82">
        <v>4.5</v>
      </c>
      <c r="H551" s="105" t="s">
        <v>90</v>
      </c>
      <c r="I551" s="97">
        <v>43.75</v>
      </c>
      <c r="J551" s="97">
        <v>24.8</v>
      </c>
      <c r="K551" s="97">
        <v>18.95</v>
      </c>
      <c r="L551" s="110"/>
    </row>
    <row r="552" ht="22.5" spans="1:12">
      <c r="A552" s="105"/>
      <c r="B552" s="105"/>
      <c r="C552" s="105" t="s">
        <v>225</v>
      </c>
      <c r="D552" s="106" t="s">
        <v>700</v>
      </c>
      <c r="E552" s="105" t="s">
        <v>89</v>
      </c>
      <c r="F552" s="97">
        <v>0.4</v>
      </c>
      <c r="G552" s="82">
        <v>4.5</v>
      </c>
      <c r="H552" s="105" t="s">
        <v>90</v>
      </c>
      <c r="I552" s="97">
        <v>24</v>
      </c>
      <c r="J552" s="97">
        <v>13.6</v>
      </c>
      <c r="K552" s="97">
        <v>10.4</v>
      </c>
      <c r="L552" s="110"/>
    </row>
    <row r="553" ht="22.5" spans="1:12">
      <c r="A553" s="105"/>
      <c r="B553" s="105"/>
      <c r="C553" s="105" t="s">
        <v>225</v>
      </c>
      <c r="D553" s="106" t="s">
        <v>701</v>
      </c>
      <c r="E553" s="105" t="s">
        <v>89</v>
      </c>
      <c r="F553" s="97">
        <v>1.176</v>
      </c>
      <c r="G553" s="82">
        <v>4.5</v>
      </c>
      <c r="H553" s="105" t="s">
        <v>90</v>
      </c>
      <c r="I553" s="97">
        <v>70.56</v>
      </c>
      <c r="J553" s="97">
        <v>40</v>
      </c>
      <c r="K553" s="97">
        <v>30.56</v>
      </c>
      <c r="L553" s="110"/>
    </row>
    <row r="554" ht="22.5" spans="1:12">
      <c r="A554" s="105"/>
      <c r="B554" s="105"/>
      <c r="C554" s="105" t="s">
        <v>225</v>
      </c>
      <c r="D554" s="106" t="s">
        <v>702</v>
      </c>
      <c r="E554" s="105" t="s">
        <v>89</v>
      </c>
      <c r="F554" s="97">
        <v>0.37</v>
      </c>
      <c r="G554" s="82">
        <v>4.5</v>
      </c>
      <c r="H554" s="105" t="s">
        <v>90</v>
      </c>
      <c r="I554" s="97">
        <v>22.2</v>
      </c>
      <c r="J554" s="97">
        <v>12.6</v>
      </c>
      <c r="K554" s="97">
        <v>9.6</v>
      </c>
      <c r="L554" s="110"/>
    </row>
    <row r="555" ht="22.5" spans="1:12">
      <c r="A555" s="105"/>
      <c r="B555" s="105"/>
      <c r="C555" s="105" t="s">
        <v>225</v>
      </c>
      <c r="D555" s="106" t="s">
        <v>703</v>
      </c>
      <c r="E555" s="105" t="s">
        <v>89</v>
      </c>
      <c r="F555" s="97">
        <v>0.454</v>
      </c>
      <c r="G555" s="82">
        <v>4.5</v>
      </c>
      <c r="H555" s="105" t="s">
        <v>90</v>
      </c>
      <c r="I555" s="97">
        <v>27.2</v>
      </c>
      <c r="J555" s="97">
        <v>15.4</v>
      </c>
      <c r="K555" s="97">
        <v>11.8</v>
      </c>
      <c r="L555" s="110"/>
    </row>
    <row r="556" spans="1:12">
      <c r="A556" s="105"/>
      <c r="B556" s="105"/>
      <c r="C556" s="105" t="s">
        <v>615</v>
      </c>
      <c r="D556" s="106" t="s">
        <v>704</v>
      </c>
      <c r="E556" s="105" t="s">
        <v>89</v>
      </c>
      <c r="F556" s="97">
        <v>1.2</v>
      </c>
      <c r="G556" s="82">
        <v>4.5</v>
      </c>
      <c r="H556" s="105" t="s">
        <v>90</v>
      </c>
      <c r="I556" s="97">
        <v>72</v>
      </c>
      <c r="J556" s="97">
        <v>40.8</v>
      </c>
      <c r="K556" s="97">
        <v>31.2</v>
      </c>
      <c r="L556" s="110"/>
    </row>
    <row r="557" ht="22.5" spans="1:12">
      <c r="A557" s="105"/>
      <c r="B557" s="105"/>
      <c r="C557" s="105" t="s">
        <v>615</v>
      </c>
      <c r="D557" s="106" t="s">
        <v>705</v>
      </c>
      <c r="E557" s="105" t="s">
        <v>89</v>
      </c>
      <c r="F557" s="97">
        <v>0.3</v>
      </c>
      <c r="G557" s="82">
        <v>4.5</v>
      </c>
      <c r="H557" s="105" t="s">
        <v>90</v>
      </c>
      <c r="I557" s="97">
        <v>18</v>
      </c>
      <c r="J557" s="97">
        <v>10.2</v>
      </c>
      <c r="K557" s="97">
        <v>7.8</v>
      </c>
      <c r="L557" s="110"/>
    </row>
    <row r="558" spans="1:12">
      <c r="A558" s="105"/>
      <c r="B558" s="105"/>
      <c r="C558" s="105" t="s">
        <v>615</v>
      </c>
      <c r="D558" s="106" t="s">
        <v>706</v>
      </c>
      <c r="E558" s="105" t="s">
        <v>89</v>
      </c>
      <c r="F558" s="97">
        <v>0.5</v>
      </c>
      <c r="G558" s="82">
        <v>4.5</v>
      </c>
      <c r="H558" s="105" t="s">
        <v>90</v>
      </c>
      <c r="I558" s="97">
        <v>30</v>
      </c>
      <c r="J558" s="97">
        <v>17</v>
      </c>
      <c r="K558" s="97">
        <v>13</v>
      </c>
      <c r="L558" s="110"/>
    </row>
    <row r="559" ht="22.5" spans="1:12">
      <c r="A559" s="105"/>
      <c r="B559" s="105"/>
      <c r="C559" s="105" t="s">
        <v>615</v>
      </c>
      <c r="D559" s="106" t="s">
        <v>707</v>
      </c>
      <c r="E559" s="105" t="s">
        <v>89</v>
      </c>
      <c r="F559" s="97">
        <v>0.4</v>
      </c>
      <c r="G559" s="82">
        <v>4.5</v>
      </c>
      <c r="H559" s="105" t="s">
        <v>90</v>
      </c>
      <c r="I559" s="97">
        <v>24</v>
      </c>
      <c r="J559" s="97">
        <v>13.6</v>
      </c>
      <c r="K559" s="97">
        <v>10.4</v>
      </c>
      <c r="L559" s="110"/>
    </row>
    <row r="560" ht="22.5" spans="1:12">
      <c r="A560" s="105"/>
      <c r="B560" s="105"/>
      <c r="C560" s="105" t="s">
        <v>615</v>
      </c>
      <c r="D560" s="106" t="s">
        <v>708</v>
      </c>
      <c r="E560" s="105" t="s">
        <v>89</v>
      </c>
      <c r="F560" s="97">
        <v>0.514</v>
      </c>
      <c r="G560" s="82">
        <v>4.5</v>
      </c>
      <c r="H560" s="105" t="s">
        <v>90</v>
      </c>
      <c r="I560" s="97">
        <v>30.8</v>
      </c>
      <c r="J560" s="97">
        <v>17.5</v>
      </c>
      <c r="K560" s="97">
        <v>13.3</v>
      </c>
      <c r="L560" s="110"/>
    </row>
    <row r="561" ht="22.5" spans="1:12">
      <c r="A561" s="105"/>
      <c r="B561" s="105"/>
      <c r="C561" s="105" t="s">
        <v>615</v>
      </c>
      <c r="D561" s="106" t="s">
        <v>630</v>
      </c>
      <c r="E561" s="105" t="s">
        <v>89</v>
      </c>
      <c r="F561" s="97">
        <v>0.599</v>
      </c>
      <c r="G561" s="82">
        <v>4.5</v>
      </c>
      <c r="H561" s="105" t="s">
        <v>90</v>
      </c>
      <c r="I561" s="97">
        <v>35.94</v>
      </c>
      <c r="J561" s="97">
        <v>20.4</v>
      </c>
      <c r="K561" s="97">
        <v>15.54</v>
      </c>
      <c r="L561" s="110"/>
    </row>
    <row r="562" ht="22.5" spans="1:12">
      <c r="A562" s="105"/>
      <c r="B562" s="105"/>
      <c r="C562" s="105" t="s">
        <v>572</v>
      </c>
      <c r="D562" s="106" t="s">
        <v>709</v>
      </c>
      <c r="E562" s="105" t="s">
        <v>89</v>
      </c>
      <c r="F562" s="97">
        <v>1.8</v>
      </c>
      <c r="G562" s="82">
        <v>4.5</v>
      </c>
      <c r="H562" s="105" t="s">
        <v>90</v>
      </c>
      <c r="I562" s="97">
        <v>108</v>
      </c>
      <c r="J562" s="97">
        <v>61.2</v>
      </c>
      <c r="K562" s="97">
        <v>46.8</v>
      </c>
      <c r="L562" s="110"/>
    </row>
    <row r="563" ht="22.5" spans="1:12">
      <c r="A563" s="105"/>
      <c r="B563" s="105"/>
      <c r="C563" s="105" t="s">
        <v>572</v>
      </c>
      <c r="D563" s="106" t="s">
        <v>710</v>
      </c>
      <c r="E563" s="105" t="s">
        <v>89</v>
      </c>
      <c r="F563" s="97">
        <v>0.235</v>
      </c>
      <c r="G563" s="82">
        <v>4.5</v>
      </c>
      <c r="H563" s="105" t="s">
        <v>90</v>
      </c>
      <c r="I563" s="97">
        <v>14.1</v>
      </c>
      <c r="J563" s="97">
        <v>8</v>
      </c>
      <c r="K563" s="97">
        <v>6.1</v>
      </c>
      <c r="L563" s="110"/>
    </row>
    <row r="564" ht="22.5" spans="1:12">
      <c r="A564" s="105"/>
      <c r="B564" s="105"/>
      <c r="C564" s="105" t="s">
        <v>711</v>
      </c>
      <c r="D564" s="106" t="s">
        <v>712</v>
      </c>
      <c r="E564" s="105" t="s">
        <v>89</v>
      </c>
      <c r="F564" s="97">
        <v>0.186</v>
      </c>
      <c r="G564" s="82">
        <v>4.5</v>
      </c>
      <c r="H564" s="105" t="s">
        <v>90</v>
      </c>
      <c r="I564" s="97">
        <v>11.1</v>
      </c>
      <c r="J564" s="97">
        <v>6.3</v>
      </c>
      <c r="K564" s="97">
        <v>4.8</v>
      </c>
      <c r="L564" s="110"/>
    </row>
    <row r="565" ht="22.5" spans="1:12">
      <c r="A565" s="105"/>
      <c r="B565" s="105"/>
      <c r="C565" s="105" t="s">
        <v>572</v>
      </c>
      <c r="D565" s="106" t="s">
        <v>713</v>
      </c>
      <c r="E565" s="105" t="s">
        <v>89</v>
      </c>
      <c r="F565" s="97">
        <v>0.116</v>
      </c>
      <c r="G565" s="82">
        <v>4.5</v>
      </c>
      <c r="H565" s="105" t="s">
        <v>90</v>
      </c>
      <c r="I565" s="97">
        <v>6.9</v>
      </c>
      <c r="J565" s="97">
        <v>3.9</v>
      </c>
      <c r="K565" s="97">
        <v>3</v>
      </c>
      <c r="L565" s="110"/>
    </row>
    <row r="566" ht="22.5" spans="1:12">
      <c r="A566" s="105"/>
      <c r="B566" s="105"/>
      <c r="C566" s="105" t="s">
        <v>711</v>
      </c>
      <c r="D566" s="106" t="s">
        <v>714</v>
      </c>
      <c r="E566" s="105" t="s">
        <v>89</v>
      </c>
      <c r="F566" s="97">
        <v>0.178</v>
      </c>
      <c r="G566" s="82">
        <v>4.5</v>
      </c>
      <c r="H566" s="105" t="s">
        <v>90</v>
      </c>
      <c r="I566" s="97">
        <v>10.7</v>
      </c>
      <c r="J566" s="97">
        <v>6.1</v>
      </c>
      <c r="K566" s="97">
        <v>4.6</v>
      </c>
      <c r="L566" s="110"/>
    </row>
    <row r="567" ht="22.5" spans="1:12">
      <c r="A567" s="105"/>
      <c r="B567" s="105"/>
      <c r="C567" s="105" t="s">
        <v>572</v>
      </c>
      <c r="D567" s="106" t="s">
        <v>715</v>
      </c>
      <c r="E567" s="105" t="s">
        <v>89</v>
      </c>
      <c r="F567" s="97">
        <v>0.286</v>
      </c>
      <c r="G567" s="82">
        <v>4.5</v>
      </c>
      <c r="H567" s="105" t="s">
        <v>90</v>
      </c>
      <c r="I567" s="97">
        <v>17.2</v>
      </c>
      <c r="J567" s="97">
        <v>9.7</v>
      </c>
      <c r="K567" s="97">
        <v>7.5</v>
      </c>
      <c r="L567" s="110"/>
    </row>
    <row r="568" ht="22.5" spans="1:12">
      <c r="A568" s="105"/>
      <c r="B568" s="105"/>
      <c r="C568" s="105" t="s">
        <v>572</v>
      </c>
      <c r="D568" s="106" t="s">
        <v>716</v>
      </c>
      <c r="E568" s="105" t="s">
        <v>89</v>
      </c>
      <c r="F568" s="97">
        <v>0.111</v>
      </c>
      <c r="G568" s="82">
        <v>4.5</v>
      </c>
      <c r="H568" s="105" t="s">
        <v>90</v>
      </c>
      <c r="I568" s="97">
        <v>6.7</v>
      </c>
      <c r="J568" s="97">
        <v>3.8</v>
      </c>
      <c r="K568" s="97">
        <v>2.9</v>
      </c>
      <c r="L568" s="110"/>
    </row>
    <row r="569" ht="22.5" spans="1:12">
      <c r="A569" s="105"/>
      <c r="B569" s="105"/>
      <c r="C569" s="105" t="s">
        <v>572</v>
      </c>
      <c r="D569" s="106" t="s">
        <v>717</v>
      </c>
      <c r="E569" s="105" t="s">
        <v>89</v>
      </c>
      <c r="F569" s="97">
        <v>2.3</v>
      </c>
      <c r="G569" s="82">
        <v>4.5</v>
      </c>
      <c r="H569" s="105" t="s">
        <v>90</v>
      </c>
      <c r="I569" s="97">
        <v>138</v>
      </c>
      <c r="J569" s="97">
        <v>78.2</v>
      </c>
      <c r="K569" s="97">
        <v>59.8</v>
      </c>
      <c r="L569" s="110"/>
    </row>
    <row r="570" ht="22.5" spans="1:12">
      <c r="A570" s="105"/>
      <c r="B570" s="105"/>
      <c r="C570" s="105" t="s">
        <v>572</v>
      </c>
      <c r="D570" s="106" t="s">
        <v>718</v>
      </c>
      <c r="E570" s="105" t="s">
        <v>89</v>
      </c>
      <c r="F570" s="97">
        <v>0.433</v>
      </c>
      <c r="G570" s="82">
        <v>4.5</v>
      </c>
      <c r="H570" s="105" t="s">
        <v>90</v>
      </c>
      <c r="I570" s="97">
        <v>25.9</v>
      </c>
      <c r="J570" s="97">
        <v>14.7</v>
      </c>
      <c r="K570" s="97">
        <v>11.2</v>
      </c>
      <c r="L570" s="110"/>
    </row>
    <row r="571" ht="22.5" spans="1:12">
      <c r="A571" s="105"/>
      <c r="B571" s="105"/>
      <c r="C571" s="105" t="s">
        <v>572</v>
      </c>
      <c r="D571" s="106" t="s">
        <v>719</v>
      </c>
      <c r="E571" s="105" t="s">
        <v>89</v>
      </c>
      <c r="F571" s="97">
        <v>2.624</v>
      </c>
      <c r="G571" s="82">
        <v>4.5</v>
      </c>
      <c r="H571" s="105" t="s">
        <v>90</v>
      </c>
      <c r="I571" s="97">
        <v>157.4</v>
      </c>
      <c r="J571" s="97">
        <v>89.2</v>
      </c>
      <c r="K571" s="97">
        <v>68.2</v>
      </c>
      <c r="L571" s="110"/>
    </row>
    <row r="572" spans="1:12">
      <c r="A572" s="105"/>
      <c r="B572" s="105"/>
      <c r="C572" s="105" t="s">
        <v>572</v>
      </c>
      <c r="D572" s="106" t="s">
        <v>720</v>
      </c>
      <c r="E572" s="105" t="s">
        <v>89</v>
      </c>
      <c r="F572" s="97">
        <v>3.186</v>
      </c>
      <c r="G572" s="82">
        <v>4.5</v>
      </c>
      <c r="H572" s="105" t="s">
        <v>90</v>
      </c>
      <c r="I572" s="97">
        <v>191.1</v>
      </c>
      <c r="J572" s="97">
        <v>108.3</v>
      </c>
      <c r="K572" s="97">
        <v>82.8</v>
      </c>
      <c r="L572" s="110"/>
    </row>
    <row r="573" ht="22.5" spans="1:12">
      <c r="A573" s="105"/>
      <c r="B573" s="105"/>
      <c r="C573" s="105" t="s">
        <v>572</v>
      </c>
      <c r="D573" s="106" t="s">
        <v>721</v>
      </c>
      <c r="E573" s="105" t="s">
        <v>89</v>
      </c>
      <c r="F573" s="97">
        <v>1.64</v>
      </c>
      <c r="G573" s="82">
        <v>4.5</v>
      </c>
      <c r="H573" s="105" t="s">
        <v>90</v>
      </c>
      <c r="I573" s="97">
        <v>98.4</v>
      </c>
      <c r="J573" s="97">
        <v>55.8</v>
      </c>
      <c r="K573" s="97">
        <v>42.6</v>
      </c>
      <c r="L573" s="110"/>
    </row>
    <row r="574" ht="22.5" spans="1:12">
      <c r="A574" s="105"/>
      <c r="B574" s="105"/>
      <c r="C574" s="105" t="s">
        <v>575</v>
      </c>
      <c r="D574" s="106" t="s">
        <v>722</v>
      </c>
      <c r="E574" s="105" t="s">
        <v>89</v>
      </c>
      <c r="F574" s="97">
        <v>0.226</v>
      </c>
      <c r="G574" s="82">
        <v>4.5</v>
      </c>
      <c r="H574" s="105" t="s">
        <v>90</v>
      </c>
      <c r="I574" s="97">
        <v>13.6</v>
      </c>
      <c r="J574" s="97">
        <v>7.7</v>
      </c>
      <c r="K574" s="97">
        <v>5.9</v>
      </c>
      <c r="L574" s="110"/>
    </row>
    <row r="575" ht="22.5" spans="1:12">
      <c r="A575" s="105"/>
      <c r="B575" s="105"/>
      <c r="C575" s="105" t="s">
        <v>575</v>
      </c>
      <c r="D575" s="106" t="s">
        <v>723</v>
      </c>
      <c r="E575" s="105" t="s">
        <v>89</v>
      </c>
      <c r="F575" s="97">
        <v>0.144</v>
      </c>
      <c r="G575" s="82">
        <v>4.5</v>
      </c>
      <c r="H575" s="105" t="s">
        <v>90</v>
      </c>
      <c r="I575" s="97">
        <v>8.6</v>
      </c>
      <c r="J575" s="97">
        <v>4.9</v>
      </c>
      <c r="K575" s="97">
        <v>3.7</v>
      </c>
      <c r="L575" s="110"/>
    </row>
    <row r="576" ht="22.5" spans="1:12">
      <c r="A576" s="105"/>
      <c r="B576" s="105"/>
      <c r="C576" s="105" t="s">
        <v>575</v>
      </c>
      <c r="D576" s="106" t="s">
        <v>724</v>
      </c>
      <c r="E576" s="105" t="s">
        <v>89</v>
      </c>
      <c r="F576" s="97">
        <v>0.361</v>
      </c>
      <c r="G576" s="82">
        <v>4.5</v>
      </c>
      <c r="H576" s="105" t="s">
        <v>90</v>
      </c>
      <c r="I576" s="97">
        <v>21.7</v>
      </c>
      <c r="J576" s="97">
        <v>12.3</v>
      </c>
      <c r="K576" s="97">
        <v>9.4</v>
      </c>
      <c r="L576" s="110"/>
    </row>
    <row r="577" ht="22.5" spans="1:12">
      <c r="A577" s="105"/>
      <c r="B577" s="105"/>
      <c r="C577" s="105" t="s">
        <v>572</v>
      </c>
      <c r="D577" s="106" t="s">
        <v>725</v>
      </c>
      <c r="E577" s="105" t="s">
        <v>89</v>
      </c>
      <c r="F577" s="97">
        <v>0.175</v>
      </c>
      <c r="G577" s="82">
        <v>4.5</v>
      </c>
      <c r="H577" s="105" t="s">
        <v>90</v>
      </c>
      <c r="I577" s="97">
        <v>10.5</v>
      </c>
      <c r="J577" s="97">
        <v>6</v>
      </c>
      <c r="K577" s="97">
        <v>4.5</v>
      </c>
      <c r="L577" s="110"/>
    </row>
    <row r="578" ht="22.5" spans="1:12">
      <c r="A578" s="105"/>
      <c r="B578" s="105"/>
      <c r="C578" s="105" t="s">
        <v>572</v>
      </c>
      <c r="D578" s="106" t="s">
        <v>726</v>
      </c>
      <c r="E578" s="105" t="s">
        <v>89</v>
      </c>
      <c r="F578" s="97">
        <v>0.339</v>
      </c>
      <c r="G578" s="82">
        <v>4.5</v>
      </c>
      <c r="H578" s="105" t="s">
        <v>90</v>
      </c>
      <c r="I578" s="97">
        <v>20.3</v>
      </c>
      <c r="J578" s="97">
        <v>11.5</v>
      </c>
      <c r="K578" s="97">
        <v>8.8</v>
      </c>
      <c r="L578" s="110"/>
    </row>
    <row r="579" ht="22.5" spans="1:12">
      <c r="A579" s="105"/>
      <c r="B579" s="105"/>
      <c r="C579" s="105" t="s">
        <v>572</v>
      </c>
      <c r="D579" s="106" t="s">
        <v>727</v>
      </c>
      <c r="E579" s="105" t="s">
        <v>89</v>
      </c>
      <c r="F579" s="97">
        <v>0.367</v>
      </c>
      <c r="G579" s="82">
        <v>4.5</v>
      </c>
      <c r="H579" s="105" t="s">
        <v>90</v>
      </c>
      <c r="I579" s="97">
        <v>22</v>
      </c>
      <c r="J579" s="97">
        <v>12.5</v>
      </c>
      <c r="K579" s="97">
        <v>9.5</v>
      </c>
      <c r="L579" s="110"/>
    </row>
    <row r="580" ht="22.5" spans="1:12">
      <c r="A580" s="105"/>
      <c r="B580" s="105"/>
      <c r="C580" s="105" t="s">
        <v>572</v>
      </c>
      <c r="D580" s="106" t="s">
        <v>728</v>
      </c>
      <c r="E580" s="105" t="s">
        <v>89</v>
      </c>
      <c r="F580" s="97">
        <v>0.466</v>
      </c>
      <c r="G580" s="82">
        <v>4.5</v>
      </c>
      <c r="H580" s="105" t="s">
        <v>90</v>
      </c>
      <c r="I580" s="97">
        <v>27.9</v>
      </c>
      <c r="J580" s="97">
        <v>15.8</v>
      </c>
      <c r="K580" s="97">
        <v>12.1</v>
      </c>
      <c r="L580" s="110"/>
    </row>
    <row r="581" spans="1:12">
      <c r="A581" s="105"/>
      <c r="B581" s="105"/>
      <c r="C581" s="105" t="s">
        <v>572</v>
      </c>
      <c r="D581" s="106" t="s">
        <v>729</v>
      </c>
      <c r="E581" s="105" t="s">
        <v>89</v>
      </c>
      <c r="F581" s="97">
        <v>0.464</v>
      </c>
      <c r="G581" s="82">
        <v>4.5</v>
      </c>
      <c r="H581" s="105" t="s">
        <v>90</v>
      </c>
      <c r="I581" s="97">
        <v>27.8</v>
      </c>
      <c r="J581" s="97">
        <v>15.8</v>
      </c>
      <c r="K581" s="97">
        <v>12</v>
      </c>
      <c r="L581" s="110"/>
    </row>
    <row r="582" spans="1:12">
      <c r="A582" s="105"/>
      <c r="B582" s="105"/>
      <c r="C582" s="105" t="s">
        <v>572</v>
      </c>
      <c r="D582" s="106" t="s">
        <v>730</v>
      </c>
      <c r="E582" s="105" t="s">
        <v>89</v>
      </c>
      <c r="F582" s="97">
        <v>1.107</v>
      </c>
      <c r="G582" s="82">
        <v>4.5</v>
      </c>
      <c r="H582" s="105" t="s">
        <v>90</v>
      </c>
      <c r="I582" s="97">
        <v>66.4</v>
      </c>
      <c r="J582" s="97">
        <v>37.6</v>
      </c>
      <c r="K582" s="97">
        <v>28.8</v>
      </c>
      <c r="L582" s="110"/>
    </row>
    <row r="583" spans="1:12">
      <c r="A583" s="105"/>
      <c r="B583" s="105"/>
      <c r="C583" s="105" t="s">
        <v>572</v>
      </c>
      <c r="D583" s="106" t="s">
        <v>731</v>
      </c>
      <c r="E583" s="105" t="s">
        <v>89</v>
      </c>
      <c r="F583" s="97">
        <v>0.446</v>
      </c>
      <c r="G583" s="82">
        <v>4.5</v>
      </c>
      <c r="H583" s="105" t="s">
        <v>90</v>
      </c>
      <c r="I583" s="97">
        <v>26.8</v>
      </c>
      <c r="J583" s="97">
        <v>15.2</v>
      </c>
      <c r="K583" s="97">
        <v>11.6</v>
      </c>
      <c r="L583" s="110"/>
    </row>
    <row r="584" ht="22.5" spans="1:12">
      <c r="A584" s="105"/>
      <c r="B584" s="105"/>
      <c r="C584" s="105" t="s">
        <v>711</v>
      </c>
      <c r="D584" s="106" t="s">
        <v>732</v>
      </c>
      <c r="E584" s="105" t="s">
        <v>89</v>
      </c>
      <c r="F584" s="97">
        <v>2.193</v>
      </c>
      <c r="G584" s="82">
        <v>4.5</v>
      </c>
      <c r="H584" s="105" t="s">
        <v>90</v>
      </c>
      <c r="I584" s="97">
        <v>131.6</v>
      </c>
      <c r="J584" s="97">
        <v>74.6</v>
      </c>
      <c r="K584" s="97">
        <v>57</v>
      </c>
      <c r="L584" s="110"/>
    </row>
    <row r="585" spans="1:12">
      <c r="A585" s="105"/>
      <c r="B585" s="105"/>
      <c r="C585" s="105" t="s">
        <v>572</v>
      </c>
      <c r="D585" s="106" t="s">
        <v>733</v>
      </c>
      <c r="E585" s="105" t="s">
        <v>89</v>
      </c>
      <c r="F585" s="97">
        <v>2.48</v>
      </c>
      <c r="G585" s="82">
        <v>4.5</v>
      </c>
      <c r="H585" s="105" t="s">
        <v>90</v>
      </c>
      <c r="I585" s="97">
        <v>148.8</v>
      </c>
      <c r="J585" s="97">
        <v>84.3</v>
      </c>
      <c r="K585" s="97">
        <v>64.5</v>
      </c>
      <c r="L585" s="110"/>
    </row>
    <row r="586" spans="1:12">
      <c r="A586" s="105"/>
      <c r="B586" s="105"/>
      <c r="C586" s="105" t="s">
        <v>572</v>
      </c>
      <c r="D586" s="106" t="s">
        <v>734</v>
      </c>
      <c r="E586" s="105" t="s">
        <v>89</v>
      </c>
      <c r="F586" s="97">
        <v>1.386</v>
      </c>
      <c r="G586" s="82">
        <v>4.5</v>
      </c>
      <c r="H586" s="105" t="s">
        <v>90</v>
      </c>
      <c r="I586" s="97">
        <v>83.1</v>
      </c>
      <c r="J586" s="97">
        <v>47.1</v>
      </c>
      <c r="K586" s="97">
        <v>36</v>
      </c>
      <c r="L586" s="110"/>
    </row>
    <row r="587" spans="1:12">
      <c r="A587" s="105"/>
      <c r="B587" s="105"/>
      <c r="C587" s="105" t="s">
        <v>572</v>
      </c>
      <c r="D587" s="106" t="s">
        <v>735</v>
      </c>
      <c r="E587" s="105" t="s">
        <v>89</v>
      </c>
      <c r="F587" s="97">
        <v>0.183</v>
      </c>
      <c r="G587" s="82">
        <v>4.5</v>
      </c>
      <c r="H587" s="105" t="s">
        <v>90</v>
      </c>
      <c r="I587" s="97">
        <v>10.9</v>
      </c>
      <c r="J587" s="97">
        <v>6.2</v>
      </c>
      <c r="K587" s="97">
        <v>4.7</v>
      </c>
      <c r="L587" s="110"/>
    </row>
    <row r="588" spans="1:12">
      <c r="A588" s="105"/>
      <c r="B588" s="105"/>
      <c r="C588" s="105" t="s">
        <v>572</v>
      </c>
      <c r="D588" s="106" t="s">
        <v>736</v>
      </c>
      <c r="E588" s="105" t="s">
        <v>89</v>
      </c>
      <c r="F588" s="97">
        <v>1.77</v>
      </c>
      <c r="G588" s="82">
        <v>4.5</v>
      </c>
      <c r="H588" s="105" t="s">
        <v>90</v>
      </c>
      <c r="I588" s="97">
        <v>106.2</v>
      </c>
      <c r="J588" s="97">
        <v>60.2</v>
      </c>
      <c r="K588" s="97">
        <v>46</v>
      </c>
      <c r="L588" s="110"/>
    </row>
    <row r="589" ht="22.5" spans="1:12">
      <c r="A589" s="105"/>
      <c r="B589" s="105"/>
      <c r="C589" s="105" t="s">
        <v>572</v>
      </c>
      <c r="D589" s="106" t="s">
        <v>737</v>
      </c>
      <c r="E589" s="105" t="s">
        <v>89</v>
      </c>
      <c r="F589" s="97">
        <v>0.908</v>
      </c>
      <c r="G589" s="82">
        <v>4.5</v>
      </c>
      <c r="H589" s="105" t="s">
        <v>90</v>
      </c>
      <c r="I589" s="97">
        <v>54.5</v>
      </c>
      <c r="J589" s="97">
        <v>30.9</v>
      </c>
      <c r="K589" s="97">
        <v>23.6</v>
      </c>
      <c r="L589" s="110"/>
    </row>
    <row r="590" spans="1:12">
      <c r="A590" s="105"/>
      <c r="B590" s="105"/>
      <c r="C590" s="105" t="s">
        <v>572</v>
      </c>
      <c r="D590" s="106" t="s">
        <v>738</v>
      </c>
      <c r="E590" s="105" t="s">
        <v>89</v>
      </c>
      <c r="F590" s="97">
        <v>1.145</v>
      </c>
      <c r="G590" s="82">
        <v>4.5</v>
      </c>
      <c r="H590" s="105" t="s">
        <v>90</v>
      </c>
      <c r="I590" s="97">
        <v>68.7</v>
      </c>
      <c r="J590" s="97">
        <v>38.9</v>
      </c>
      <c r="K590" s="97">
        <v>29.8</v>
      </c>
      <c r="L590" s="110"/>
    </row>
    <row r="591" spans="1:12">
      <c r="A591" s="105"/>
      <c r="B591" s="105"/>
      <c r="C591" s="105" t="s">
        <v>573</v>
      </c>
      <c r="D591" s="106" t="s">
        <v>739</v>
      </c>
      <c r="E591" s="105" t="s">
        <v>89</v>
      </c>
      <c r="F591" s="97">
        <v>1</v>
      </c>
      <c r="G591" s="82">
        <v>4.5</v>
      </c>
      <c r="H591" s="105" t="s">
        <v>90</v>
      </c>
      <c r="I591" s="97">
        <v>60</v>
      </c>
      <c r="J591" s="97">
        <v>34</v>
      </c>
      <c r="K591" s="97">
        <v>26</v>
      </c>
      <c r="L591" s="110"/>
    </row>
    <row r="592" ht="22.5" spans="1:12">
      <c r="A592" s="105"/>
      <c r="B592" s="105"/>
      <c r="C592" s="105" t="s">
        <v>711</v>
      </c>
      <c r="D592" s="106" t="s">
        <v>740</v>
      </c>
      <c r="E592" s="105" t="s">
        <v>89</v>
      </c>
      <c r="F592" s="97">
        <v>0.405</v>
      </c>
      <c r="G592" s="82">
        <v>4.5</v>
      </c>
      <c r="H592" s="105" t="s">
        <v>90</v>
      </c>
      <c r="I592" s="97">
        <v>24.3</v>
      </c>
      <c r="J592" s="97">
        <v>13.8</v>
      </c>
      <c r="K592" s="97">
        <v>10.5</v>
      </c>
      <c r="L592" s="110"/>
    </row>
    <row r="593" ht="22.5" spans="1:12">
      <c r="A593" s="105"/>
      <c r="B593" s="105"/>
      <c r="C593" s="105" t="s">
        <v>711</v>
      </c>
      <c r="D593" s="106" t="s">
        <v>740</v>
      </c>
      <c r="E593" s="105" t="s">
        <v>89</v>
      </c>
      <c r="F593" s="97">
        <v>0.46</v>
      </c>
      <c r="G593" s="82">
        <v>4.5</v>
      </c>
      <c r="H593" s="105" t="s">
        <v>90</v>
      </c>
      <c r="I593" s="97">
        <v>27.6</v>
      </c>
      <c r="J593" s="97">
        <v>15.6</v>
      </c>
      <c r="K593" s="97">
        <v>12</v>
      </c>
      <c r="L593" s="110"/>
    </row>
    <row r="594" ht="22.5" spans="1:12">
      <c r="A594" s="105"/>
      <c r="B594" s="105"/>
      <c r="C594" s="105" t="s">
        <v>711</v>
      </c>
      <c r="D594" s="106" t="s">
        <v>740</v>
      </c>
      <c r="E594" s="105" t="s">
        <v>89</v>
      </c>
      <c r="F594" s="97">
        <v>1.24</v>
      </c>
      <c r="G594" s="82">
        <v>4.5</v>
      </c>
      <c r="H594" s="105" t="s">
        <v>90</v>
      </c>
      <c r="I594" s="97">
        <v>74.4</v>
      </c>
      <c r="J594" s="97">
        <v>42.2</v>
      </c>
      <c r="K594" s="97">
        <v>32.2</v>
      </c>
      <c r="L594" s="110"/>
    </row>
    <row r="595" spans="1:12">
      <c r="A595" s="105"/>
      <c r="B595" s="105" t="s">
        <v>741</v>
      </c>
      <c r="C595" s="105"/>
      <c r="D595" s="106"/>
      <c r="E595" s="105"/>
      <c r="F595" s="97">
        <v>15.4</v>
      </c>
      <c r="G595" s="82"/>
      <c r="H595" s="105"/>
      <c r="I595" s="97">
        <v>1050</v>
      </c>
      <c r="J595" s="97">
        <v>523.5</v>
      </c>
      <c r="K595" s="97">
        <v>526.5</v>
      </c>
      <c r="L595" s="110"/>
    </row>
    <row r="596" ht="22.5" spans="1:12">
      <c r="A596" s="105"/>
      <c r="B596" s="105"/>
      <c r="C596" s="105" t="s">
        <v>742</v>
      </c>
      <c r="D596" s="106" t="s">
        <v>743</v>
      </c>
      <c r="E596" s="105" t="s">
        <v>89</v>
      </c>
      <c r="F596" s="97">
        <v>1.42</v>
      </c>
      <c r="G596" s="82">
        <v>4.5</v>
      </c>
      <c r="H596" s="105" t="s">
        <v>90</v>
      </c>
      <c r="I596" s="97">
        <v>102</v>
      </c>
      <c r="J596" s="97">
        <v>48.3</v>
      </c>
      <c r="K596" s="97">
        <v>53.7</v>
      </c>
      <c r="L596" s="110"/>
    </row>
    <row r="597" ht="22.5" spans="1:12">
      <c r="A597" s="105"/>
      <c r="B597" s="105"/>
      <c r="C597" s="105" t="s">
        <v>742</v>
      </c>
      <c r="D597" s="106" t="s">
        <v>743</v>
      </c>
      <c r="E597" s="105" t="s">
        <v>89</v>
      </c>
      <c r="F597" s="97">
        <v>1.19</v>
      </c>
      <c r="G597" s="82">
        <v>4.5</v>
      </c>
      <c r="H597" s="105" t="s">
        <v>90</v>
      </c>
      <c r="I597" s="97">
        <v>85</v>
      </c>
      <c r="J597" s="97">
        <v>40.5</v>
      </c>
      <c r="K597" s="97">
        <v>44.5</v>
      </c>
      <c r="L597" s="110"/>
    </row>
    <row r="598" spans="1:12">
      <c r="A598" s="105"/>
      <c r="B598" s="105"/>
      <c r="C598" s="105" t="s">
        <v>744</v>
      </c>
      <c r="D598" s="106" t="s">
        <v>745</v>
      </c>
      <c r="E598" s="105" t="s">
        <v>89</v>
      </c>
      <c r="F598" s="97">
        <v>0.78</v>
      </c>
      <c r="G598" s="82">
        <v>4.5</v>
      </c>
      <c r="H598" s="105" t="s">
        <v>90</v>
      </c>
      <c r="I598" s="97">
        <v>60</v>
      </c>
      <c r="J598" s="97">
        <v>26.5</v>
      </c>
      <c r="K598" s="97">
        <v>33.5</v>
      </c>
      <c r="L598" s="110"/>
    </row>
    <row r="599" ht="22.5" spans="1:12">
      <c r="A599" s="105"/>
      <c r="B599" s="105"/>
      <c r="C599" s="105" t="s">
        <v>746</v>
      </c>
      <c r="D599" s="106" t="s">
        <v>747</v>
      </c>
      <c r="E599" s="105" t="s">
        <v>89</v>
      </c>
      <c r="F599" s="97">
        <v>0.88</v>
      </c>
      <c r="G599" s="82">
        <v>4.5</v>
      </c>
      <c r="H599" s="105" t="s">
        <v>90</v>
      </c>
      <c r="I599" s="97">
        <v>63</v>
      </c>
      <c r="J599" s="97">
        <v>29.9</v>
      </c>
      <c r="K599" s="97">
        <v>33.1</v>
      </c>
      <c r="L599" s="110"/>
    </row>
    <row r="600" ht="22.5" spans="1:12">
      <c r="A600" s="105"/>
      <c r="B600" s="105"/>
      <c r="C600" s="105" t="s">
        <v>748</v>
      </c>
      <c r="D600" s="106" t="s">
        <v>749</v>
      </c>
      <c r="E600" s="105" t="s">
        <v>89</v>
      </c>
      <c r="F600" s="97">
        <v>2.3</v>
      </c>
      <c r="G600" s="82">
        <v>4.5</v>
      </c>
      <c r="H600" s="105" t="s">
        <v>90</v>
      </c>
      <c r="I600" s="97">
        <v>127</v>
      </c>
      <c r="J600" s="97">
        <v>78.2</v>
      </c>
      <c r="K600" s="97">
        <v>48.8</v>
      </c>
      <c r="L600" s="110"/>
    </row>
    <row r="601" ht="22.5" spans="1:12">
      <c r="A601" s="105"/>
      <c r="B601" s="105"/>
      <c r="C601" s="105" t="s">
        <v>746</v>
      </c>
      <c r="D601" s="106" t="s">
        <v>750</v>
      </c>
      <c r="E601" s="105" t="s">
        <v>89</v>
      </c>
      <c r="F601" s="97">
        <v>1.13</v>
      </c>
      <c r="G601" s="82">
        <v>4.5</v>
      </c>
      <c r="H601" s="105" t="s">
        <v>90</v>
      </c>
      <c r="I601" s="97">
        <v>80</v>
      </c>
      <c r="J601" s="97">
        <v>38.4</v>
      </c>
      <c r="K601" s="97">
        <v>41.6</v>
      </c>
      <c r="L601" s="110"/>
    </row>
    <row r="602" ht="22.5" spans="1:12">
      <c r="A602" s="105"/>
      <c r="B602" s="105"/>
      <c r="C602" s="105" t="s">
        <v>748</v>
      </c>
      <c r="D602" s="106" t="s">
        <v>751</v>
      </c>
      <c r="E602" s="105" t="s">
        <v>89</v>
      </c>
      <c r="F602" s="97">
        <v>2.08</v>
      </c>
      <c r="G602" s="82">
        <v>4.5</v>
      </c>
      <c r="H602" s="105" t="s">
        <v>90</v>
      </c>
      <c r="I602" s="97">
        <v>115</v>
      </c>
      <c r="J602" s="97">
        <v>70.7</v>
      </c>
      <c r="K602" s="97">
        <v>44.3</v>
      </c>
      <c r="L602" s="110"/>
    </row>
    <row r="603" ht="22.5" spans="1:12">
      <c r="A603" s="105"/>
      <c r="B603" s="105"/>
      <c r="C603" s="105" t="s">
        <v>744</v>
      </c>
      <c r="D603" s="106" t="s">
        <v>752</v>
      </c>
      <c r="E603" s="105" t="s">
        <v>89</v>
      </c>
      <c r="F603" s="97">
        <v>3.36</v>
      </c>
      <c r="G603" s="82">
        <v>4.5</v>
      </c>
      <c r="H603" s="105" t="s">
        <v>90</v>
      </c>
      <c r="I603" s="97">
        <v>240</v>
      </c>
      <c r="J603" s="97">
        <v>114.2</v>
      </c>
      <c r="K603" s="97">
        <v>125.8</v>
      </c>
      <c r="L603" s="110"/>
    </row>
    <row r="604" ht="33.75" spans="1:12">
      <c r="A604" s="105"/>
      <c r="B604" s="105"/>
      <c r="C604" s="105" t="s">
        <v>744</v>
      </c>
      <c r="D604" s="106" t="s">
        <v>753</v>
      </c>
      <c r="E604" s="105" t="s">
        <v>89</v>
      </c>
      <c r="F604" s="97">
        <v>2.26</v>
      </c>
      <c r="G604" s="82">
        <v>4.5</v>
      </c>
      <c r="H604" s="105" t="s">
        <v>90</v>
      </c>
      <c r="I604" s="97">
        <v>178</v>
      </c>
      <c r="J604" s="97">
        <v>76.8</v>
      </c>
      <c r="K604" s="97">
        <v>101.2</v>
      </c>
      <c r="L604" s="110"/>
    </row>
    <row r="605" spans="1:12">
      <c r="A605" s="105"/>
      <c r="B605" s="105" t="s">
        <v>754</v>
      </c>
      <c r="C605" s="105"/>
      <c r="D605" s="106"/>
      <c r="E605" s="105"/>
      <c r="F605" s="97">
        <v>15.899</v>
      </c>
      <c r="G605" s="82"/>
      <c r="H605" s="105"/>
      <c r="I605" s="97">
        <v>795.4</v>
      </c>
      <c r="J605" s="97">
        <v>540.6</v>
      </c>
      <c r="K605" s="97">
        <v>254.8</v>
      </c>
      <c r="L605" s="110"/>
    </row>
    <row r="606" spans="1:12">
      <c r="A606" s="105"/>
      <c r="B606" s="105"/>
      <c r="C606" s="105" t="s">
        <v>755</v>
      </c>
      <c r="D606" s="106" t="s">
        <v>756</v>
      </c>
      <c r="E606" s="105" t="s">
        <v>89</v>
      </c>
      <c r="F606" s="97">
        <v>0.735</v>
      </c>
      <c r="G606" s="82">
        <v>4.5</v>
      </c>
      <c r="H606" s="105" t="s">
        <v>757</v>
      </c>
      <c r="I606" s="97">
        <v>36.8</v>
      </c>
      <c r="J606" s="97">
        <v>25</v>
      </c>
      <c r="K606" s="97">
        <v>11.8</v>
      </c>
      <c r="L606" s="110"/>
    </row>
    <row r="607" spans="1:12">
      <c r="A607" s="105"/>
      <c r="B607" s="105"/>
      <c r="C607" s="105" t="s">
        <v>755</v>
      </c>
      <c r="D607" s="106" t="s">
        <v>758</v>
      </c>
      <c r="E607" s="105" t="s">
        <v>89</v>
      </c>
      <c r="F607" s="97">
        <v>0.361</v>
      </c>
      <c r="G607" s="82">
        <v>4.5</v>
      </c>
      <c r="H607" s="105" t="s">
        <v>757</v>
      </c>
      <c r="I607" s="97">
        <v>18.1</v>
      </c>
      <c r="J607" s="97">
        <v>12.3</v>
      </c>
      <c r="K607" s="97">
        <v>5.8</v>
      </c>
      <c r="L607" s="110"/>
    </row>
    <row r="608" spans="1:12">
      <c r="A608" s="105"/>
      <c r="B608" s="105"/>
      <c r="C608" s="105" t="s">
        <v>755</v>
      </c>
      <c r="D608" s="106" t="s">
        <v>759</v>
      </c>
      <c r="E608" s="105" t="s">
        <v>89</v>
      </c>
      <c r="F608" s="97">
        <v>0.997</v>
      </c>
      <c r="G608" s="82">
        <v>4.5</v>
      </c>
      <c r="H608" s="105" t="s">
        <v>757</v>
      </c>
      <c r="I608" s="97">
        <v>49.9</v>
      </c>
      <c r="J608" s="97">
        <v>33.9</v>
      </c>
      <c r="K608" s="97">
        <v>16</v>
      </c>
      <c r="L608" s="110"/>
    </row>
    <row r="609" ht="22.5" spans="1:12">
      <c r="A609" s="105"/>
      <c r="B609" s="105"/>
      <c r="C609" s="105" t="s">
        <v>755</v>
      </c>
      <c r="D609" s="106" t="s">
        <v>760</v>
      </c>
      <c r="E609" s="105" t="s">
        <v>89</v>
      </c>
      <c r="F609" s="97">
        <v>4.409</v>
      </c>
      <c r="G609" s="82">
        <v>4.5</v>
      </c>
      <c r="H609" s="105" t="s">
        <v>757</v>
      </c>
      <c r="I609" s="97">
        <v>220.5</v>
      </c>
      <c r="J609" s="97">
        <v>149.9</v>
      </c>
      <c r="K609" s="97">
        <v>70.6</v>
      </c>
      <c r="L609" s="110"/>
    </row>
    <row r="610" spans="1:12">
      <c r="A610" s="105"/>
      <c r="B610" s="105"/>
      <c r="C610" s="105" t="s">
        <v>755</v>
      </c>
      <c r="D610" s="106" t="s">
        <v>761</v>
      </c>
      <c r="E610" s="105" t="s">
        <v>89</v>
      </c>
      <c r="F610" s="97">
        <v>0.39</v>
      </c>
      <c r="G610" s="82">
        <v>4.5</v>
      </c>
      <c r="H610" s="105" t="s">
        <v>757</v>
      </c>
      <c r="I610" s="97">
        <v>19.5</v>
      </c>
      <c r="J610" s="97">
        <v>13.3</v>
      </c>
      <c r="K610" s="97">
        <v>6.2</v>
      </c>
      <c r="L610" s="110"/>
    </row>
    <row r="611" spans="1:12">
      <c r="A611" s="105"/>
      <c r="B611" s="105"/>
      <c r="C611" s="105" t="s">
        <v>755</v>
      </c>
      <c r="D611" s="106" t="s">
        <v>762</v>
      </c>
      <c r="E611" s="105" t="s">
        <v>89</v>
      </c>
      <c r="F611" s="97">
        <v>0.288</v>
      </c>
      <c r="G611" s="82">
        <v>4.5</v>
      </c>
      <c r="H611" s="105" t="s">
        <v>757</v>
      </c>
      <c r="I611" s="97">
        <v>14.4</v>
      </c>
      <c r="J611" s="97">
        <v>9.8</v>
      </c>
      <c r="K611" s="97">
        <v>4.6</v>
      </c>
      <c r="L611" s="110"/>
    </row>
    <row r="612" spans="1:12">
      <c r="A612" s="105"/>
      <c r="B612" s="105"/>
      <c r="C612" s="105" t="s">
        <v>755</v>
      </c>
      <c r="D612" s="106" t="s">
        <v>763</v>
      </c>
      <c r="E612" s="105" t="s">
        <v>89</v>
      </c>
      <c r="F612" s="97">
        <v>6.327</v>
      </c>
      <c r="G612" s="82">
        <v>4.5</v>
      </c>
      <c r="H612" s="105" t="s">
        <v>757</v>
      </c>
      <c r="I612" s="97">
        <v>316.4</v>
      </c>
      <c r="J612" s="97">
        <v>215.1</v>
      </c>
      <c r="K612" s="97">
        <v>101.3</v>
      </c>
      <c r="L612" s="110"/>
    </row>
    <row r="613" spans="1:12">
      <c r="A613" s="105"/>
      <c r="B613" s="105"/>
      <c r="C613" s="105" t="s">
        <v>755</v>
      </c>
      <c r="D613" s="106" t="s">
        <v>764</v>
      </c>
      <c r="E613" s="105" t="s">
        <v>89</v>
      </c>
      <c r="F613" s="97">
        <v>0.745</v>
      </c>
      <c r="G613" s="82">
        <v>4.5</v>
      </c>
      <c r="H613" s="105" t="s">
        <v>90</v>
      </c>
      <c r="I613" s="97">
        <v>37.3</v>
      </c>
      <c r="J613" s="97">
        <v>25.3</v>
      </c>
      <c r="K613" s="97">
        <v>12</v>
      </c>
      <c r="L613" s="110"/>
    </row>
    <row r="614" spans="1:12">
      <c r="A614" s="105"/>
      <c r="B614" s="105"/>
      <c r="C614" s="105" t="s">
        <v>755</v>
      </c>
      <c r="D614" s="106" t="s">
        <v>765</v>
      </c>
      <c r="E614" s="105" t="s">
        <v>89</v>
      </c>
      <c r="F614" s="97">
        <v>0.425</v>
      </c>
      <c r="G614" s="82">
        <v>4.5</v>
      </c>
      <c r="H614" s="105" t="s">
        <v>757</v>
      </c>
      <c r="I614" s="97">
        <v>21.3</v>
      </c>
      <c r="J614" s="97">
        <v>14.5</v>
      </c>
      <c r="K614" s="97">
        <v>6.8</v>
      </c>
      <c r="L614" s="110"/>
    </row>
    <row r="615" ht="22.5" spans="1:12">
      <c r="A615" s="105"/>
      <c r="B615" s="105"/>
      <c r="C615" s="105" t="s">
        <v>755</v>
      </c>
      <c r="D615" s="106" t="s">
        <v>766</v>
      </c>
      <c r="E615" s="105" t="s">
        <v>89</v>
      </c>
      <c r="F615" s="97">
        <v>0.469</v>
      </c>
      <c r="G615" s="82">
        <v>4.5</v>
      </c>
      <c r="H615" s="105" t="s">
        <v>757</v>
      </c>
      <c r="I615" s="97">
        <v>23.5</v>
      </c>
      <c r="J615" s="97">
        <v>15.9</v>
      </c>
      <c r="K615" s="97">
        <v>7.6</v>
      </c>
      <c r="L615" s="110"/>
    </row>
    <row r="616" spans="1:12">
      <c r="A616" s="105"/>
      <c r="B616" s="105"/>
      <c r="C616" s="105" t="s">
        <v>755</v>
      </c>
      <c r="D616" s="106" t="s">
        <v>767</v>
      </c>
      <c r="E616" s="105" t="s">
        <v>89</v>
      </c>
      <c r="F616" s="97">
        <v>0.277</v>
      </c>
      <c r="G616" s="82">
        <v>4.5</v>
      </c>
      <c r="H616" s="105" t="s">
        <v>757</v>
      </c>
      <c r="I616" s="97">
        <v>13.9</v>
      </c>
      <c r="J616" s="97">
        <v>9.4</v>
      </c>
      <c r="K616" s="97">
        <v>4.5</v>
      </c>
      <c r="L616" s="110"/>
    </row>
    <row r="617" spans="1:12">
      <c r="A617" s="105"/>
      <c r="B617" s="105"/>
      <c r="C617" s="105" t="s">
        <v>755</v>
      </c>
      <c r="D617" s="106" t="s">
        <v>768</v>
      </c>
      <c r="E617" s="105" t="s">
        <v>89</v>
      </c>
      <c r="F617" s="97">
        <v>0.476</v>
      </c>
      <c r="G617" s="82">
        <v>4.5</v>
      </c>
      <c r="H617" s="105" t="s">
        <v>757</v>
      </c>
      <c r="I617" s="97">
        <v>23.8</v>
      </c>
      <c r="J617" s="97">
        <v>16.2</v>
      </c>
      <c r="K617" s="97">
        <v>7.6</v>
      </c>
      <c r="L617" s="110"/>
    </row>
    <row r="618" spans="1:12">
      <c r="A618" s="105"/>
      <c r="B618" s="105" t="s">
        <v>769</v>
      </c>
      <c r="C618" s="105"/>
      <c r="D618" s="106"/>
      <c r="E618" s="105" t="s">
        <v>89</v>
      </c>
      <c r="F618" s="97">
        <v>44.714</v>
      </c>
      <c r="G618" s="82"/>
      <c r="H618" s="105"/>
      <c r="I618" s="97">
        <v>2237.8</v>
      </c>
      <c r="J618" s="97">
        <v>1520.4</v>
      </c>
      <c r="K618" s="97">
        <v>717.4</v>
      </c>
      <c r="L618" s="110"/>
    </row>
    <row r="619" ht="22.5" spans="1:12">
      <c r="A619" s="105"/>
      <c r="B619" s="105"/>
      <c r="C619" s="105" t="s">
        <v>770</v>
      </c>
      <c r="D619" s="106" t="s">
        <v>771</v>
      </c>
      <c r="E619" s="105" t="s">
        <v>89</v>
      </c>
      <c r="F619" s="97">
        <v>1.187</v>
      </c>
      <c r="G619" s="82">
        <v>4.5</v>
      </c>
      <c r="H619" s="105" t="s">
        <v>90</v>
      </c>
      <c r="I619" s="97">
        <v>65.2</v>
      </c>
      <c r="J619" s="97">
        <v>40.4</v>
      </c>
      <c r="K619" s="97">
        <v>24.8</v>
      </c>
      <c r="L619" s="110"/>
    </row>
    <row r="620" spans="1:12">
      <c r="A620" s="105"/>
      <c r="B620" s="105"/>
      <c r="C620" s="105" t="s">
        <v>770</v>
      </c>
      <c r="D620" s="106" t="s">
        <v>772</v>
      </c>
      <c r="E620" s="105" t="s">
        <v>89</v>
      </c>
      <c r="F620" s="97">
        <v>0.185</v>
      </c>
      <c r="G620" s="82">
        <v>4.5</v>
      </c>
      <c r="H620" s="105" t="s">
        <v>90</v>
      </c>
      <c r="I620" s="97">
        <v>9.1</v>
      </c>
      <c r="J620" s="97">
        <v>6.3</v>
      </c>
      <c r="K620" s="97">
        <v>2.8</v>
      </c>
      <c r="L620" s="110"/>
    </row>
    <row r="621" ht="22.5" spans="1:12">
      <c r="A621" s="105"/>
      <c r="B621" s="105"/>
      <c r="C621" s="105" t="s">
        <v>773</v>
      </c>
      <c r="D621" s="106" t="s">
        <v>774</v>
      </c>
      <c r="E621" s="105" t="s">
        <v>89</v>
      </c>
      <c r="F621" s="97">
        <v>1.602</v>
      </c>
      <c r="G621" s="82">
        <v>4.5</v>
      </c>
      <c r="H621" s="105" t="s">
        <v>90</v>
      </c>
      <c r="I621" s="97">
        <v>74.2</v>
      </c>
      <c r="J621" s="97">
        <v>54.5</v>
      </c>
      <c r="K621" s="97">
        <v>19.7</v>
      </c>
      <c r="L621" s="110"/>
    </row>
    <row r="622" ht="22.5" spans="1:12">
      <c r="A622" s="105"/>
      <c r="B622" s="105"/>
      <c r="C622" s="105" t="s">
        <v>773</v>
      </c>
      <c r="D622" s="106" t="s">
        <v>775</v>
      </c>
      <c r="E622" s="105" t="s">
        <v>89</v>
      </c>
      <c r="F622" s="97">
        <v>1.617</v>
      </c>
      <c r="G622" s="82">
        <v>4.5</v>
      </c>
      <c r="H622" s="105" t="s">
        <v>90</v>
      </c>
      <c r="I622" s="97">
        <v>74.9</v>
      </c>
      <c r="J622" s="97">
        <v>55</v>
      </c>
      <c r="K622" s="97">
        <v>19.9</v>
      </c>
      <c r="L622" s="110"/>
    </row>
    <row r="623" ht="22.5" spans="1:12">
      <c r="A623" s="105"/>
      <c r="B623" s="105"/>
      <c r="C623" s="105" t="s">
        <v>773</v>
      </c>
      <c r="D623" s="106" t="s">
        <v>776</v>
      </c>
      <c r="E623" s="105" t="s">
        <v>89</v>
      </c>
      <c r="F623" s="97">
        <v>2.246</v>
      </c>
      <c r="G623" s="82">
        <v>4.5</v>
      </c>
      <c r="H623" s="105" t="s">
        <v>90</v>
      </c>
      <c r="I623" s="97">
        <v>110.7</v>
      </c>
      <c r="J623" s="97">
        <v>76.4</v>
      </c>
      <c r="K623" s="97">
        <v>34.3</v>
      </c>
      <c r="L623" s="110"/>
    </row>
    <row r="624" ht="22.5" spans="1:12">
      <c r="A624" s="105"/>
      <c r="B624" s="105"/>
      <c r="C624" s="105" t="s">
        <v>777</v>
      </c>
      <c r="D624" s="106" t="s">
        <v>778</v>
      </c>
      <c r="E624" s="105" t="s">
        <v>89</v>
      </c>
      <c r="F624" s="97">
        <v>2.849</v>
      </c>
      <c r="G624" s="82">
        <v>4.5</v>
      </c>
      <c r="H624" s="105" t="s">
        <v>90</v>
      </c>
      <c r="I624" s="97">
        <v>132.9</v>
      </c>
      <c r="J624" s="97">
        <v>96.9</v>
      </c>
      <c r="K624" s="97">
        <v>36</v>
      </c>
      <c r="L624" s="110"/>
    </row>
    <row r="625" ht="22.5" spans="1:12">
      <c r="A625" s="105"/>
      <c r="B625" s="105"/>
      <c r="C625" s="105" t="s">
        <v>777</v>
      </c>
      <c r="D625" s="106" t="s">
        <v>779</v>
      </c>
      <c r="E625" s="105" t="s">
        <v>89</v>
      </c>
      <c r="F625" s="97">
        <v>2.9</v>
      </c>
      <c r="G625" s="82">
        <v>4.5</v>
      </c>
      <c r="H625" s="105" t="s">
        <v>90</v>
      </c>
      <c r="I625" s="97">
        <v>134.4</v>
      </c>
      <c r="J625" s="97">
        <v>98.6</v>
      </c>
      <c r="K625" s="97">
        <v>35.8</v>
      </c>
      <c r="L625" s="110"/>
    </row>
    <row r="626" ht="22.5" spans="1:12">
      <c r="A626" s="105"/>
      <c r="B626" s="105"/>
      <c r="C626" s="105" t="s">
        <v>780</v>
      </c>
      <c r="D626" s="106" t="s">
        <v>781</v>
      </c>
      <c r="E626" s="105" t="s">
        <v>89</v>
      </c>
      <c r="F626" s="97">
        <v>7.922</v>
      </c>
      <c r="G626" s="82">
        <v>4.5</v>
      </c>
      <c r="H626" s="105" t="s">
        <v>90</v>
      </c>
      <c r="I626" s="97">
        <v>414</v>
      </c>
      <c r="J626" s="97">
        <v>269.3</v>
      </c>
      <c r="K626" s="97">
        <v>144.7</v>
      </c>
      <c r="L626" s="110"/>
    </row>
    <row r="627" spans="1:12">
      <c r="A627" s="105"/>
      <c r="B627" s="105"/>
      <c r="C627" s="105" t="s">
        <v>782</v>
      </c>
      <c r="D627" s="106" t="s">
        <v>783</v>
      </c>
      <c r="E627" s="105" t="s">
        <v>89</v>
      </c>
      <c r="F627" s="97">
        <v>2.4</v>
      </c>
      <c r="G627" s="82">
        <v>4.5</v>
      </c>
      <c r="H627" s="105" t="s">
        <v>90</v>
      </c>
      <c r="I627" s="97">
        <v>117.4</v>
      </c>
      <c r="J627" s="97">
        <v>81.6</v>
      </c>
      <c r="K627" s="97">
        <v>35.8</v>
      </c>
      <c r="L627" s="110"/>
    </row>
    <row r="628" ht="22.5" spans="1:12">
      <c r="A628" s="105"/>
      <c r="B628" s="105"/>
      <c r="C628" s="105" t="s">
        <v>782</v>
      </c>
      <c r="D628" s="106" t="s">
        <v>784</v>
      </c>
      <c r="E628" s="105" t="s">
        <v>89</v>
      </c>
      <c r="F628" s="97">
        <v>1.8</v>
      </c>
      <c r="G628" s="82">
        <v>4.5</v>
      </c>
      <c r="H628" s="105" t="s">
        <v>90</v>
      </c>
      <c r="I628" s="97">
        <v>83.1</v>
      </c>
      <c r="J628" s="97">
        <v>61.2</v>
      </c>
      <c r="K628" s="97">
        <v>21.9</v>
      </c>
      <c r="L628" s="110"/>
    </row>
    <row r="629" ht="22.5" spans="1:12">
      <c r="A629" s="105"/>
      <c r="B629" s="105"/>
      <c r="C629" s="105" t="s">
        <v>785</v>
      </c>
      <c r="D629" s="106" t="s">
        <v>786</v>
      </c>
      <c r="E629" s="105" t="s">
        <v>89</v>
      </c>
      <c r="F629" s="97">
        <v>1.581</v>
      </c>
      <c r="G629" s="82">
        <v>4.5</v>
      </c>
      <c r="H629" s="105" t="s">
        <v>90</v>
      </c>
      <c r="I629" s="97">
        <v>76.4</v>
      </c>
      <c r="J629" s="97">
        <v>53.8</v>
      </c>
      <c r="K629" s="97">
        <v>22.6</v>
      </c>
      <c r="L629" s="110"/>
    </row>
    <row r="630" ht="22.5" spans="1:12">
      <c r="A630" s="105"/>
      <c r="B630" s="105"/>
      <c r="C630" s="105" t="s">
        <v>787</v>
      </c>
      <c r="D630" s="106" t="s">
        <v>788</v>
      </c>
      <c r="E630" s="105" t="s">
        <v>89</v>
      </c>
      <c r="F630" s="97">
        <v>0.547</v>
      </c>
      <c r="G630" s="82">
        <v>4.5</v>
      </c>
      <c r="H630" s="105" t="s">
        <v>90</v>
      </c>
      <c r="I630" s="97">
        <v>26.8</v>
      </c>
      <c r="J630" s="97">
        <v>18.6</v>
      </c>
      <c r="K630" s="97">
        <v>8.2</v>
      </c>
      <c r="L630" s="110"/>
    </row>
    <row r="631" ht="22.5" spans="1:12">
      <c r="A631" s="105"/>
      <c r="B631" s="105"/>
      <c r="C631" s="105" t="s">
        <v>780</v>
      </c>
      <c r="D631" s="106" t="s">
        <v>789</v>
      </c>
      <c r="E631" s="105" t="s">
        <v>89</v>
      </c>
      <c r="F631" s="97">
        <v>2.829</v>
      </c>
      <c r="G631" s="82">
        <v>4.5</v>
      </c>
      <c r="H631" s="105" t="s">
        <v>90</v>
      </c>
      <c r="I631" s="97">
        <v>144.7</v>
      </c>
      <c r="J631" s="97">
        <v>96.2</v>
      </c>
      <c r="K631" s="97">
        <v>48.5</v>
      </c>
      <c r="L631" s="110"/>
    </row>
    <row r="632" ht="22.5" spans="1:12">
      <c r="A632" s="105"/>
      <c r="B632" s="105"/>
      <c r="C632" s="105" t="s">
        <v>787</v>
      </c>
      <c r="D632" s="106" t="s">
        <v>790</v>
      </c>
      <c r="E632" s="105" t="s">
        <v>89</v>
      </c>
      <c r="F632" s="97">
        <v>0.322</v>
      </c>
      <c r="G632" s="82">
        <v>4.5</v>
      </c>
      <c r="H632" s="105" t="s">
        <v>90</v>
      </c>
      <c r="I632" s="97">
        <v>15</v>
      </c>
      <c r="J632" s="97">
        <v>10.9</v>
      </c>
      <c r="K632" s="97">
        <v>4.1</v>
      </c>
      <c r="L632" s="110"/>
    </row>
    <row r="633" spans="1:12">
      <c r="A633" s="105"/>
      <c r="B633" s="105"/>
      <c r="C633" s="105" t="s">
        <v>791</v>
      </c>
      <c r="D633" s="106" t="s">
        <v>792</v>
      </c>
      <c r="E633" s="105" t="s">
        <v>89</v>
      </c>
      <c r="F633" s="97">
        <v>3.242</v>
      </c>
      <c r="G633" s="82">
        <v>4.5</v>
      </c>
      <c r="H633" s="105" t="s">
        <v>90</v>
      </c>
      <c r="I633" s="97">
        <v>170.5</v>
      </c>
      <c r="J633" s="97">
        <v>110.2</v>
      </c>
      <c r="K633" s="97">
        <v>60.3</v>
      </c>
      <c r="L633" s="110"/>
    </row>
    <row r="634" ht="22.5" spans="1:12">
      <c r="A634" s="105"/>
      <c r="B634" s="105"/>
      <c r="C634" s="105" t="s">
        <v>777</v>
      </c>
      <c r="D634" s="106" t="s">
        <v>793</v>
      </c>
      <c r="E634" s="105" t="s">
        <v>89</v>
      </c>
      <c r="F634" s="97">
        <v>11.485</v>
      </c>
      <c r="G634" s="82">
        <v>4.5</v>
      </c>
      <c r="H634" s="105" t="s">
        <v>90</v>
      </c>
      <c r="I634" s="97">
        <v>588.5</v>
      </c>
      <c r="J634" s="97">
        <v>390.5</v>
      </c>
      <c r="K634" s="97">
        <v>198</v>
      </c>
      <c r="L634" s="110"/>
    </row>
    <row r="635" spans="1:12">
      <c r="A635" s="105"/>
      <c r="B635" s="105" t="s">
        <v>794</v>
      </c>
      <c r="C635" s="105"/>
      <c r="D635" s="106"/>
      <c r="E635" s="105"/>
      <c r="F635" s="97">
        <v>4.408</v>
      </c>
      <c r="G635" s="82"/>
      <c r="H635" s="105"/>
      <c r="I635" s="97">
        <f t="shared" ref="I635:K635" si="8">SUM(I636:I638)</f>
        <v>264.5</v>
      </c>
      <c r="J635" s="97">
        <f t="shared" si="8"/>
        <v>149.872</v>
      </c>
      <c r="K635" s="97">
        <f t="shared" si="8"/>
        <v>114.628</v>
      </c>
      <c r="L635" s="110"/>
    </row>
    <row r="636" ht="33.75" spans="1:12">
      <c r="A636" s="105"/>
      <c r="B636" s="105"/>
      <c r="C636" s="105" t="s">
        <v>795</v>
      </c>
      <c r="D636" s="106" t="s">
        <v>796</v>
      </c>
      <c r="E636" s="105" t="s">
        <v>89</v>
      </c>
      <c r="F636" s="97">
        <v>2.64</v>
      </c>
      <c r="G636" s="82">
        <v>4.5</v>
      </c>
      <c r="H636" s="105" t="s">
        <v>90</v>
      </c>
      <c r="I636" s="97">
        <v>158.4</v>
      </c>
      <c r="J636" s="97">
        <f t="shared" ref="J636:J638" si="9">F636*34*G636/4.5</f>
        <v>89.76</v>
      </c>
      <c r="K636" s="97">
        <f t="shared" ref="K636:K638" si="10">I636-J636</f>
        <v>68.64</v>
      </c>
      <c r="L636" s="110"/>
    </row>
    <row r="637" ht="33.75" spans="1:12">
      <c r="A637" s="105"/>
      <c r="B637" s="105"/>
      <c r="C637" s="105" t="s">
        <v>795</v>
      </c>
      <c r="D637" s="106" t="s">
        <v>797</v>
      </c>
      <c r="E637" s="105" t="s">
        <v>89</v>
      </c>
      <c r="F637" s="97">
        <v>1.097</v>
      </c>
      <c r="G637" s="82">
        <v>4.5</v>
      </c>
      <c r="H637" s="105" t="s">
        <v>90</v>
      </c>
      <c r="I637" s="97">
        <v>65.8</v>
      </c>
      <c r="J637" s="97">
        <f t="shared" si="9"/>
        <v>37.298</v>
      </c>
      <c r="K637" s="97">
        <f t="shared" si="10"/>
        <v>28.502</v>
      </c>
      <c r="L637" s="110"/>
    </row>
    <row r="638" ht="33.75" spans="1:12">
      <c r="A638" s="105"/>
      <c r="B638" s="105"/>
      <c r="C638" s="105" t="s">
        <v>795</v>
      </c>
      <c r="D638" s="106" t="s">
        <v>798</v>
      </c>
      <c r="E638" s="105" t="s">
        <v>89</v>
      </c>
      <c r="F638" s="97">
        <v>0.671</v>
      </c>
      <c r="G638" s="82">
        <v>4.5</v>
      </c>
      <c r="H638" s="105" t="s">
        <v>90</v>
      </c>
      <c r="I638" s="97">
        <v>40.3</v>
      </c>
      <c r="J638" s="97">
        <f t="shared" si="9"/>
        <v>22.814</v>
      </c>
      <c r="K638" s="97">
        <f t="shared" si="10"/>
        <v>17.486</v>
      </c>
      <c r="L638" s="110"/>
    </row>
    <row r="639" ht="22.5" spans="1:12">
      <c r="A639" s="95" t="s">
        <v>799</v>
      </c>
      <c r="B639" s="95"/>
      <c r="C639" s="95"/>
      <c r="D639" s="102"/>
      <c r="E639" s="95"/>
      <c r="F639" s="103">
        <f t="shared" ref="F639:K639" si="11">F640+F644+F648+F652+F656+F662</f>
        <v>57.57</v>
      </c>
      <c r="G639" s="104"/>
      <c r="H639" s="104"/>
      <c r="I639" s="103">
        <f t="shared" si="11"/>
        <v>3724.98</v>
      </c>
      <c r="J639" s="103">
        <f t="shared" si="11"/>
        <v>1863.8</v>
      </c>
      <c r="K639" s="103">
        <f t="shared" si="11"/>
        <v>1861.18</v>
      </c>
      <c r="L639" s="109"/>
    </row>
    <row r="640" spans="1:12">
      <c r="A640" s="105"/>
      <c r="B640" s="105" t="s">
        <v>800</v>
      </c>
      <c r="C640" s="105"/>
      <c r="D640" s="106"/>
      <c r="E640" s="105"/>
      <c r="F640" s="97">
        <v>11.394</v>
      </c>
      <c r="G640" s="82"/>
      <c r="H640" s="105"/>
      <c r="I640" s="97">
        <v>672.7</v>
      </c>
      <c r="J640" s="97">
        <v>420.3</v>
      </c>
      <c r="K640" s="97">
        <v>252.4</v>
      </c>
      <c r="L640" s="110"/>
    </row>
    <row r="641" ht="22.5" spans="1:12">
      <c r="A641" s="105"/>
      <c r="B641" s="105"/>
      <c r="C641" s="105" t="s">
        <v>800</v>
      </c>
      <c r="D641" s="106" t="s">
        <v>801</v>
      </c>
      <c r="E641" s="105" t="s">
        <v>89</v>
      </c>
      <c r="F641" s="97">
        <v>10.611</v>
      </c>
      <c r="G641" s="82">
        <v>4.5</v>
      </c>
      <c r="H641" s="105" t="s">
        <v>90</v>
      </c>
      <c r="I641" s="97">
        <v>562</v>
      </c>
      <c r="J641" s="97">
        <v>360.8</v>
      </c>
      <c r="K641" s="97">
        <v>201.2</v>
      </c>
      <c r="L641" s="110"/>
    </row>
    <row r="642" spans="1:12">
      <c r="A642" s="105"/>
      <c r="B642" s="105"/>
      <c r="C642" s="105" t="s">
        <v>800</v>
      </c>
      <c r="D642" s="106" t="s">
        <v>802</v>
      </c>
      <c r="E642" s="105" t="s">
        <v>89</v>
      </c>
      <c r="F642" s="97">
        <v>0.49</v>
      </c>
      <c r="G642" s="82">
        <v>4.5</v>
      </c>
      <c r="H642" s="105" t="s">
        <v>90</v>
      </c>
      <c r="I642" s="97">
        <v>69</v>
      </c>
      <c r="J642" s="97">
        <v>33.5</v>
      </c>
      <c r="K642" s="97">
        <v>35.5</v>
      </c>
      <c r="L642" s="110"/>
    </row>
    <row r="643" spans="1:12">
      <c r="A643" s="105"/>
      <c r="B643" s="105"/>
      <c r="C643" s="105" t="s">
        <v>800</v>
      </c>
      <c r="D643" s="106" t="s">
        <v>803</v>
      </c>
      <c r="E643" s="105" t="s">
        <v>89</v>
      </c>
      <c r="F643" s="97">
        <v>0.293</v>
      </c>
      <c r="G643" s="82">
        <v>3.5</v>
      </c>
      <c r="H643" s="105" t="s">
        <v>90</v>
      </c>
      <c r="I643" s="97">
        <v>41.7</v>
      </c>
      <c r="J643" s="97">
        <v>26</v>
      </c>
      <c r="K643" s="97">
        <v>15.7</v>
      </c>
      <c r="L643" s="110"/>
    </row>
    <row r="644" spans="1:12">
      <c r="A644" s="105"/>
      <c r="B644" s="105" t="s">
        <v>804</v>
      </c>
      <c r="C644" s="105"/>
      <c r="D644" s="106"/>
      <c r="E644" s="105"/>
      <c r="F644" s="97">
        <v>5.4</v>
      </c>
      <c r="G644" s="82"/>
      <c r="H644" s="105"/>
      <c r="I644" s="97">
        <v>432</v>
      </c>
      <c r="J644" s="97">
        <v>114.2</v>
      </c>
      <c r="K644" s="97">
        <v>317.8</v>
      </c>
      <c r="L644" s="110"/>
    </row>
    <row r="645" ht="22.5" spans="1:12">
      <c r="A645" s="105"/>
      <c r="B645" s="105"/>
      <c r="C645" s="105" t="s">
        <v>805</v>
      </c>
      <c r="D645" s="106" t="s">
        <v>806</v>
      </c>
      <c r="E645" s="105" t="s">
        <v>89</v>
      </c>
      <c r="F645" s="97">
        <v>1.2</v>
      </c>
      <c r="G645" s="82">
        <v>3.5</v>
      </c>
      <c r="H645" s="105" t="s">
        <v>90</v>
      </c>
      <c r="I645" s="97">
        <v>96</v>
      </c>
      <c r="J645" s="97">
        <v>25.4</v>
      </c>
      <c r="K645" s="97">
        <v>70.6</v>
      </c>
      <c r="L645" s="110"/>
    </row>
    <row r="646" ht="22.5" spans="1:12">
      <c r="A646" s="105"/>
      <c r="B646" s="105"/>
      <c r="C646" s="105" t="s">
        <v>807</v>
      </c>
      <c r="D646" s="106" t="s">
        <v>808</v>
      </c>
      <c r="E646" s="105" t="s">
        <v>89</v>
      </c>
      <c r="F646" s="97">
        <v>2.2</v>
      </c>
      <c r="G646" s="82">
        <v>3.5</v>
      </c>
      <c r="H646" s="105" t="s">
        <v>90</v>
      </c>
      <c r="I646" s="97">
        <v>176</v>
      </c>
      <c r="J646" s="97">
        <v>46.5</v>
      </c>
      <c r="K646" s="97">
        <v>129.5</v>
      </c>
      <c r="L646" s="110"/>
    </row>
    <row r="647" ht="22.5" spans="1:12">
      <c r="A647" s="105"/>
      <c r="B647" s="105"/>
      <c r="C647" s="105" t="s">
        <v>805</v>
      </c>
      <c r="D647" s="106" t="s">
        <v>809</v>
      </c>
      <c r="E647" s="105" t="s">
        <v>89</v>
      </c>
      <c r="F647" s="97">
        <v>2</v>
      </c>
      <c r="G647" s="82">
        <v>3.5</v>
      </c>
      <c r="H647" s="105" t="s">
        <v>90</v>
      </c>
      <c r="I647" s="97">
        <v>160</v>
      </c>
      <c r="J647" s="97">
        <v>42.3</v>
      </c>
      <c r="K647" s="97">
        <v>117.7</v>
      </c>
      <c r="L647" s="110"/>
    </row>
    <row r="648" spans="1:12">
      <c r="A648" s="105"/>
      <c r="B648" s="105" t="s">
        <v>810</v>
      </c>
      <c r="C648" s="105"/>
      <c r="D648" s="106"/>
      <c r="E648" s="105"/>
      <c r="F648" s="97">
        <v>9.404</v>
      </c>
      <c r="G648" s="82"/>
      <c r="H648" s="105"/>
      <c r="I648" s="97">
        <v>784.65</v>
      </c>
      <c r="J648" s="97">
        <v>264.9</v>
      </c>
      <c r="K648" s="97">
        <v>519.75</v>
      </c>
      <c r="L648" s="110"/>
    </row>
    <row r="649" ht="22.5" spans="1:12">
      <c r="A649" s="105"/>
      <c r="B649" s="105"/>
      <c r="C649" s="105" t="s">
        <v>810</v>
      </c>
      <c r="D649" s="106" t="s">
        <v>811</v>
      </c>
      <c r="E649" s="105" t="s">
        <v>89</v>
      </c>
      <c r="F649" s="97">
        <v>1.404</v>
      </c>
      <c r="G649" s="82">
        <v>4.5</v>
      </c>
      <c r="H649" s="105" t="s">
        <v>90</v>
      </c>
      <c r="I649" s="97">
        <v>188.12</v>
      </c>
      <c r="J649" s="97">
        <v>38.2</v>
      </c>
      <c r="K649" s="97">
        <v>149.92</v>
      </c>
      <c r="L649" s="110"/>
    </row>
    <row r="650" ht="22.5" spans="1:12">
      <c r="A650" s="105"/>
      <c r="B650" s="105"/>
      <c r="C650" s="105" t="s">
        <v>812</v>
      </c>
      <c r="D650" s="106" t="s">
        <v>813</v>
      </c>
      <c r="E650" s="105" t="s">
        <v>89</v>
      </c>
      <c r="F650" s="97">
        <v>5</v>
      </c>
      <c r="G650" s="82">
        <v>4.5</v>
      </c>
      <c r="H650" s="105" t="s">
        <v>90</v>
      </c>
      <c r="I650" s="97">
        <v>325.5</v>
      </c>
      <c r="J650" s="97">
        <v>136</v>
      </c>
      <c r="K650" s="97">
        <v>189.5</v>
      </c>
      <c r="L650" s="110"/>
    </row>
    <row r="651" ht="22.5" spans="1:12">
      <c r="A651" s="105"/>
      <c r="B651" s="105"/>
      <c r="C651" s="105" t="s">
        <v>810</v>
      </c>
      <c r="D651" s="106" t="s">
        <v>814</v>
      </c>
      <c r="E651" s="105" t="s">
        <v>89</v>
      </c>
      <c r="F651" s="97">
        <v>3</v>
      </c>
      <c r="G651" s="82">
        <v>5</v>
      </c>
      <c r="H651" s="105" t="s">
        <v>90</v>
      </c>
      <c r="I651" s="97">
        <v>271.03</v>
      </c>
      <c r="J651" s="97">
        <v>90.7</v>
      </c>
      <c r="K651" s="97">
        <v>180.33</v>
      </c>
      <c r="L651" s="110"/>
    </row>
    <row r="652" spans="1:12">
      <c r="A652" s="105"/>
      <c r="B652" s="105" t="s">
        <v>815</v>
      </c>
      <c r="C652" s="105"/>
      <c r="D652" s="106"/>
      <c r="E652" s="105"/>
      <c r="F652" s="97">
        <v>2.903</v>
      </c>
      <c r="G652" s="82"/>
      <c r="H652" s="105"/>
      <c r="I652" s="97">
        <v>388.03</v>
      </c>
      <c r="J652" s="97">
        <v>96.5</v>
      </c>
      <c r="K652" s="97">
        <v>291.53</v>
      </c>
      <c r="L652" s="110"/>
    </row>
    <row r="653" ht="22.5" spans="1:12">
      <c r="A653" s="105"/>
      <c r="B653" s="105"/>
      <c r="C653" s="105" t="s">
        <v>816</v>
      </c>
      <c r="D653" s="106" t="s">
        <v>817</v>
      </c>
      <c r="E653" s="105" t="s">
        <v>89</v>
      </c>
      <c r="F653" s="97">
        <v>0.11</v>
      </c>
      <c r="G653" s="82">
        <v>3.5</v>
      </c>
      <c r="H653" s="105" t="s">
        <v>90</v>
      </c>
      <c r="I653" s="97">
        <v>10.19</v>
      </c>
      <c r="J653" s="97">
        <v>2.9</v>
      </c>
      <c r="K653" s="97">
        <v>7.29</v>
      </c>
      <c r="L653" s="110"/>
    </row>
    <row r="654" ht="22.5" spans="1:12">
      <c r="A654" s="105"/>
      <c r="B654" s="105"/>
      <c r="C654" s="105" t="s">
        <v>816</v>
      </c>
      <c r="D654" s="106" t="s">
        <v>818</v>
      </c>
      <c r="E654" s="105" t="s">
        <v>89</v>
      </c>
      <c r="F654" s="97">
        <v>0.18</v>
      </c>
      <c r="G654" s="82">
        <v>3.5</v>
      </c>
      <c r="H654" s="105" t="s">
        <v>90</v>
      </c>
      <c r="I654" s="97">
        <v>15.84</v>
      </c>
      <c r="J654" s="97">
        <v>4.8</v>
      </c>
      <c r="K654" s="97">
        <v>11.04</v>
      </c>
      <c r="L654" s="110"/>
    </row>
    <row r="655" ht="56.25" spans="1:12">
      <c r="A655" s="105"/>
      <c r="B655" s="105"/>
      <c r="C655" s="105" t="s">
        <v>816</v>
      </c>
      <c r="D655" s="106" t="s">
        <v>819</v>
      </c>
      <c r="E655" s="105" t="s">
        <v>89</v>
      </c>
      <c r="F655" s="97">
        <v>2.613</v>
      </c>
      <c r="G655" s="82">
        <v>4.5</v>
      </c>
      <c r="H655" s="105" t="s">
        <v>90</v>
      </c>
      <c r="I655" s="97">
        <v>362</v>
      </c>
      <c r="J655" s="97">
        <v>88.8</v>
      </c>
      <c r="K655" s="97">
        <v>273.2</v>
      </c>
      <c r="L655" s="110"/>
    </row>
    <row r="656" spans="1:12">
      <c r="A656" s="105"/>
      <c r="B656" s="105" t="s">
        <v>820</v>
      </c>
      <c r="C656" s="105"/>
      <c r="D656" s="106"/>
      <c r="E656" s="105"/>
      <c r="F656" s="97">
        <v>26.809</v>
      </c>
      <c r="G656" s="82"/>
      <c r="H656" s="105"/>
      <c r="I656" s="97">
        <v>1324.3</v>
      </c>
      <c r="J656" s="97">
        <v>911.5</v>
      </c>
      <c r="K656" s="97">
        <v>412.8</v>
      </c>
      <c r="L656" s="110"/>
    </row>
    <row r="657" ht="22.5" spans="1:12">
      <c r="A657" s="105"/>
      <c r="B657" s="105"/>
      <c r="C657" s="105" t="s">
        <v>821</v>
      </c>
      <c r="D657" s="106" t="s">
        <v>822</v>
      </c>
      <c r="E657" s="105" t="s">
        <v>89</v>
      </c>
      <c r="F657" s="97">
        <v>1.2</v>
      </c>
      <c r="G657" s="82">
        <v>4.5</v>
      </c>
      <c r="H657" s="105" t="s">
        <v>90</v>
      </c>
      <c r="I657" s="97">
        <v>54</v>
      </c>
      <c r="J657" s="97">
        <v>40.8</v>
      </c>
      <c r="K657" s="97">
        <v>13.2</v>
      </c>
      <c r="L657" s="110"/>
    </row>
    <row r="658" ht="22.5" spans="1:12">
      <c r="A658" s="105"/>
      <c r="B658" s="105"/>
      <c r="C658" s="105" t="s">
        <v>823</v>
      </c>
      <c r="D658" s="106" t="s">
        <v>824</v>
      </c>
      <c r="E658" s="105" t="s">
        <v>89</v>
      </c>
      <c r="F658" s="97">
        <v>4.091</v>
      </c>
      <c r="G658" s="82">
        <v>4.5</v>
      </c>
      <c r="H658" s="105" t="s">
        <v>90</v>
      </c>
      <c r="I658" s="97">
        <v>196.4</v>
      </c>
      <c r="J658" s="97">
        <v>139.1</v>
      </c>
      <c r="K658" s="97">
        <v>57.3</v>
      </c>
      <c r="L658" s="110"/>
    </row>
    <row r="659" ht="22.5" spans="1:12">
      <c r="A659" s="105"/>
      <c r="B659" s="105"/>
      <c r="C659" s="105" t="s">
        <v>823</v>
      </c>
      <c r="D659" s="106" t="s">
        <v>825</v>
      </c>
      <c r="E659" s="105" t="s">
        <v>89</v>
      </c>
      <c r="F659" s="97">
        <v>0.744</v>
      </c>
      <c r="G659" s="82">
        <v>4.5</v>
      </c>
      <c r="H659" s="105" t="s">
        <v>90</v>
      </c>
      <c r="I659" s="97">
        <v>33.5</v>
      </c>
      <c r="J659" s="97">
        <v>25.3</v>
      </c>
      <c r="K659" s="97">
        <v>8.2</v>
      </c>
      <c r="L659" s="110"/>
    </row>
    <row r="660" ht="22.5" spans="1:12">
      <c r="A660" s="105"/>
      <c r="B660" s="105"/>
      <c r="C660" s="105" t="s">
        <v>826</v>
      </c>
      <c r="D660" s="106" t="s">
        <v>827</v>
      </c>
      <c r="E660" s="105" t="s">
        <v>89</v>
      </c>
      <c r="F660" s="97">
        <v>6.642</v>
      </c>
      <c r="G660" s="82">
        <v>4.5</v>
      </c>
      <c r="H660" s="105" t="s">
        <v>90</v>
      </c>
      <c r="I660" s="97">
        <v>305.5</v>
      </c>
      <c r="J660" s="97">
        <v>225.8</v>
      </c>
      <c r="K660" s="97">
        <v>79.7</v>
      </c>
      <c r="L660" s="110"/>
    </row>
    <row r="661" ht="22.5" spans="1:12">
      <c r="A661" s="105"/>
      <c r="B661" s="105"/>
      <c r="C661" s="105" t="s">
        <v>828</v>
      </c>
      <c r="D661" s="106" t="s">
        <v>829</v>
      </c>
      <c r="E661" s="105" t="s">
        <v>89</v>
      </c>
      <c r="F661" s="97">
        <v>14.132</v>
      </c>
      <c r="G661" s="82">
        <v>4.5</v>
      </c>
      <c r="H661" s="105" t="s">
        <v>90</v>
      </c>
      <c r="I661" s="97">
        <v>734.9</v>
      </c>
      <c r="J661" s="97">
        <v>480.5</v>
      </c>
      <c r="K661" s="97">
        <v>254.4</v>
      </c>
      <c r="L661" s="110"/>
    </row>
    <row r="662" spans="1:12">
      <c r="A662" s="105"/>
      <c r="B662" s="105" t="s">
        <v>830</v>
      </c>
      <c r="C662" s="105"/>
      <c r="D662" s="106"/>
      <c r="E662" s="105"/>
      <c r="F662" s="97">
        <v>1.66</v>
      </c>
      <c r="G662" s="82"/>
      <c r="H662" s="105"/>
      <c r="I662" s="97">
        <v>123.3</v>
      </c>
      <c r="J662" s="97">
        <v>56.4</v>
      </c>
      <c r="K662" s="97">
        <v>66.9</v>
      </c>
      <c r="L662" s="110"/>
    </row>
    <row r="663" ht="22.5" spans="1:12">
      <c r="A663" s="105"/>
      <c r="B663" s="105"/>
      <c r="C663" s="105" t="s">
        <v>831</v>
      </c>
      <c r="D663" s="106" t="s">
        <v>832</v>
      </c>
      <c r="E663" s="105" t="s">
        <v>89</v>
      </c>
      <c r="F663" s="97">
        <v>1.66</v>
      </c>
      <c r="G663" s="82">
        <v>4.5</v>
      </c>
      <c r="H663" s="105" t="s">
        <v>90</v>
      </c>
      <c r="I663" s="97">
        <v>123.3</v>
      </c>
      <c r="J663" s="97">
        <v>56.4</v>
      </c>
      <c r="K663" s="97">
        <v>66.9</v>
      </c>
      <c r="L663" s="110"/>
    </row>
  </sheetData>
  <mergeCells count="8">
    <mergeCell ref="A2:L2"/>
    <mergeCell ref="A3:C3"/>
    <mergeCell ref="F3:G3"/>
    <mergeCell ref="I3:K3"/>
    <mergeCell ref="D3:D4"/>
    <mergeCell ref="E3:E4"/>
    <mergeCell ref="H3:H4"/>
    <mergeCell ref="L3:L4"/>
  </mergeCells>
  <pageMargins left="0.751388888888889" right="0.751388888888889" top="1" bottom="1" header="0.511805555555556" footer="0.511805555555556"/>
  <pageSetup paperSize="9" scale="81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60"/>
  <sheetViews>
    <sheetView workbookViewId="0">
      <selection activeCell="A1" sqref="A1"/>
    </sheetView>
  </sheetViews>
  <sheetFormatPr defaultColWidth="9" defaultRowHeight="13.5"/>
  <sheetData>
    <row r="1" spans="1:12">
      <c r="A1" s="24" t="s">
        <v>6</v>
      </c>
      <c r="B1" s="24"/>
      <c r="C1" s="24"/>
      <c r="D1" s="24"/>
      <c r="E1" s="24"/>
      <c r="F1" s="53"/>
      <c r="G1" s="80"/>
      <c r="H1" s="24"/>
      <c r="I1" s="80"/>
      <c r="J1" s="80"/>
      <c r="K1" s="80"/>
      <c r="L1" s="24"/>
    </row>
    <row r="2" ht="22.5" spans="1:12">
      <c r="A2" s="81" t="s">
        <v>833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96"/>
    </row>
    <row r="3" spans="1:12">
      <c r="A3" s="82" t="s">
        <v>70</v>
      </c>
      <c r="B3" s="82"/>
      <c r="C3" s="82"/>
      <c r="D3" s="82" t="s">
        <v>834</v>
      </c>
      <c r="E3" s="82" t="s">
        <v>72</v>
      </c>
      <c r="F3" s="82" t="s">
        <v>73</v>
      </c>
      <c r="G3" s="82"/>
      <c r="H3" s="82" t="s">
        <v>835</v>
      </c>
      <c r="I3" s="97" t="s">
        <v>75</v>
      </c>
      <c r="J3" s="97"/>
      <c r="K3" s="97"/>
      <c r="L3" s="98" t="s">
        <v>76</v>
      </c>
    </row>
    <row r="4" ht="24" spans="1:12">
      <c r="A4" s="83" t="s">
        <v>77</v>
      </c>
      <c r="B4" s="83" t="s">
        <v>78</v>
      </c>
      <c r="C4" s="83" t="s">
        <v>79</v>
      </c>
      <c r="D4" s="83"/>
      <c r="E4" s="83"/>
      <c r="F4" s="84" t="s">
        <v>80</v>
      </c>
      <c r="G4" s="85" t="s">
        <v>81</v>
      </c>
      <c r="H4" s="83"/>
      <c r="I4" s="85" t="s">
        <v>82</v>
      </c>
      <c r="J4" s="85" t="s">
        <v>83</v>
      </c>
      <c r="K4" s="85" t="s">
        <v>84</v>
      </c>
      <c r="L4" s="99"/>
    </row>
    <row r="5" spans="1:12">
      <c r="A5" s="86" t="s">
        <v>22</v>
      </c>
      <c r="B5" s="86"/>
      <c r="C5" s="86"/>
      <c r="D5" s="87"/>
      <c r="E5" s="86"/>
      <c r="F5" s="88">
        <v>258.127</v>
      </c>
      <c r="G5" s="89"/>
      <c r="H5" s="86"/>
      <c r="I5" s="89">
        <v>19775</v>
      </c>
      <c r="J5" s="89">
        <v>8915.4</v>
      </c>
      <c r="K5" s="89">
        <v>10859.6</v>
      </c>
      <c r="L5" s="86"/>
    </row>
    <row r="6" spans="1:12">
      <c r="A6" s="86" t="s">
        <v>223</v>
      </c>
      <c r="B6" s="86"/>
      <c r="C6" s="86"/>
      <c r="D6" s="87"/>
      <c r="E6" s="86"/>
      <c r="F6" s="88">
        <f t="shared" ref="F6:K6" si="0">F7</f>
        <v>74.378</v>
      </c>
      <c r="G6" s="89"/>
      <c r="H6" s="90"/>
      <c r="I6" s="89">
        <f t="shared" si="0"/>
        <v>7077.9</v>
      </c>
      <c r="J6" s="89">
        <f t="shared" si="0"/>
        <v>2992.6</v>
      </c>
      <c r="K6" s="89">
        <f t="shared" si="0"/>
        <v>4085.3</v>
      </c>
      <c r="L6" s="86"/>
    </row>
    <row r="7" spans="1:12">
      <c r="A7" s="91"/>
      <c r="B7" s="91" t="s">
        <v>324</v>
      </c>
      <c r="C7" s="91"/>
      <c r="D7" s="92"/>
      <c r="E7" s="91"/>
      <c r="F7" s="93">
        <v>74.378</v>
      </c>
      <c r="G7" s="94"/>
      <c r="H7" s="91"/>
      <c r="I7" s="94">
        <v>7077.9</v>
      </c>
      <c r="J7" s="94">
        <v>2992.6</v>
      </c>
      <c r="K7" s="94">
        <v>4085.3</v>
      </c>
      <c r="L7" s="91"/>
    </row>
    <row r="8" spans="1:12">
      <c r="A8" s="91"/>
      <c r="B8" s="91"/>
      <c r="C8" s="91" t="s">
        <v>344</v>
      </c>
      <c r="D8" s="92" t="s">
        <v>836</v>
      </c>
      <c r="E8" s="91" t="s">
        <v>837</v>
      </c>
      <c r="F8" s="93">
        <v>2.043</v>
      </c>
      <c r="G8" s="94">
        <v>6</v>
      </c>
      <c r="H8" s="91" t="s">
        <v>90</v>
      </c>
      <c r="I8" s="94">
        <v>244.2</v>
      </c>
      <c r="J8" s="94">
        <v>87.2</v>
      </c>
      <c r="K8" s="94">
        <v>157</v>
      </c>
      <c r="L8" s="91"/>
    </row>
    <row r="9" spans="1:12">
      <c r="A9" s="91"/>
      <c r="B9" s="91"/>
      <c r="C9" s="91" t="s">
        <v>329</v>
      </c>
      <c r="D9" s="92" t="s">
        <v>836</v>
      </c>
      <c r="E9" s="91" t="s">
        <v>837</v>
      </c>
      <c r="F9" s="93">
        <v>2.995</v>
      </c>
      <c r="G9" s="94">
        <v>6</v>
      </c>
      <c r="H9" s="91" t="s">
        <v>90</v>
      </c>
      <c r="I9" s="94">
        <v>358</v>
      </c>
      <c r="J9" s="94">
        <v>127.8</v>
      </c>
      <c r="K9" s="94">
        <v>230.2</v>
      </c>
      <c r="L9" s="91"/>
    </row>
    <row r="10" spans="1:12">
      <c r="A10" s="91"/>
      <c r="B10" s="91"/>
      <c r="C10" s="91" t="s">
        <v>329</v>
      </c>
      <c r="D10" s="92" t="s">
        <v>836</v>
      </c>
      <c r="E10" s="91" t="s">
        <v>837</v>
      </c>
      <c r="F10" s="93">
        <v>3.302</v>
      </c>
      <c r="G10" s="94">
        <v>6</v>
      </c>
      <c r="H10" s="91" t="s">
        <v>90</v>
      </c>
      <c r="I10" s="94">
        <v>394.7</v>
      </c>
      <c r="J10" s="94">
        <v>140.9</v>
      </c>
      <c r="K10" s="94">
        <v>253.8</v>
      </c>
      <c r="L10" s="91"/>
    </row>
    <row r="11" spans="1:12">
      <c r="A11" s="91"/>
      <c r="B11" s="91"/>
      <c r="C11" s="91" t="s">
        <v>329</v>
      </c>
      <c r="D11" s="92" t="s">
        <v>836</v>
      </c>
      <c r="E11" s="91" t="s">
        <v>837</v>
      </c>
      <c r="F11" s="93">
        <v>2.381</v>
      </c>
      <c r="G11" s="94">
        <v>6</v>
      </c>
      <c r="H11" s="91" t="s">
        <v>90</v>
      </c>
      <c r="I11" s="94">
        <v>284.6</v>
      </c>
      <c r="J11" s="94">
        <v>101.6</v>
      </c>
      <c r="K11" s="94">
        <v>183</v>
      </c>
      <c r="L11" s="91"/>
    </row>
    <row r="12" spans="1:12">
      <c r="A12" s="91"/>
      <c r="B12" s="91"/>
      <c r="C12" s="91" t="s">
        <v>327</v>
      </c>
      <c r="D12" s="92" t="s">
        <v>836</v>
      </c>
      <c r="E12" s="91" t="s">
        <v>837</v>
      </c>
      <c r="F12" s="93">
        <v>0.045</v>
      </c>
      <c r="G12" s="94">
        <v>6</v>
      </c>
      <c r="H12" s="91" t="s">
        <v>90</v>
      </c>
      <c r="I12" s="94">
        <v>5.4</v>
      </c>
      <c r="J12" s="94">
        <v>1.9</v>
      </c>
      <c r="K12" s="94">
        <v>3.5</v>
      </c>
      <c r="L12" s="91"/>
    </row>
    <row r="13" spans="1:12">
      <c r="A13" s="91"/>
      <c r="B13" s="91"/>
      <c r="C13" s="91" t="s">
        <v>327</v>
      </c>
      <c r="D13" s="92" t="s">
        <v>836</v>
      </c>
      <c r="E13" s="91" t="s">
        <v>837</v>
      </c>
      <c r="F13" s="93">
        <v>4.708</v>
      </c>
      <c r="G13" s="94">
        <v>6</v>
      </c>
      <c r="H13" s="91" t="s">
        <v>90</v>
      </c>
      <c r="I13" s="94">
        <v>562.8</v>
      </c>
      <c r="J13" s="94">
        <v>200.9</v>
      </c>
      <c r="K13" s="94">
        <v>361.9</v>
      </c>
      <c r="L13" s="91"/>
    </row>
    <row r="14" spans="1:12">
      <c r="A14" s="91"/>
      <c r="B14" s="91"/>
      <c r="C14" s="91" t="s">
        <v>329</v>
      </c>
      <c r="D14" s="92" t="s">
        <v>836</v>
      </c>
      <c r="E14" s="91" t="s">
        <v>837</v>
      </c>
      <c r="F14" s="93">
        <v>1.067</v>
      </c>
      <c r="G14" s="94">
        <v>6</v>
      </c>
      <c r="H14" s="91" t="s">
        <v>90</v>
      </c>
      <c r="I14" s="94">
        <v>127.5</v>
      </c>
      <c r="J14" s="94">
        <v>45.5</v>
      </c>
      <c r="K14" s="94">
        <v>82</v>
      </c>
      <c r="L14" s="91"/>
    </row>
    <row r="15" spans="1:12">
      <c r="A15" s="91"/>
      <c r="B15" s="91"/>
      <c r="C15" s="91" t="s">
        <v>327</v>
      </c>
      <c r="D15" s="92" t="s">
        <v>836</v>
      </c>
      <c r="E15" s="91" t="s">
        <v>837</v>
      </c>
      <c r="F15" s="93">
        <v>5.322</v>
      </c>
      <c r="G15" s="94">
        <v>6</v>
      </c>
      <c r="H15" s="91" t="s">
        <v>90</v>
      </c>
      <c r="I15" s="94">
        <v>636.2</v>
      </c>
      <c r="J15" s="94">
        <v>227.1</v>
      </c>
      <c r="K15" s="94">
        <v>409.1</v>
      </c>
      <c r="L15" s="91"/>
    </row>
    <row r="16" spans="1:12">
      <c r="A16" s="91"/>
      <c r="B16" s="91"/>
      <c r="C16" s="91" t="s">
        <v>331</v>
      </c>
      <c r="D16" s="92" t="s">
        <v>838</v>
      </c>
      <c r="E16" s="91" t="s">
        <v>837</v>
      </c>
      <c r="F16" s="93">
        <v>7.336</v>
      </c>
      <c r="G16" s="94">
        <v>6</v>
      </c>
      <c r="H16" s="91" t="s">
        <v>90</v>
      </c>
      <c r="I16" s="94">
        <v>762.8</v>
      </c>
      <c r="J16" s="94">
        <v>313</v>
      </c>
      <c r="K16" s="94">
        <v>449.8</v>
      </c>
      <c r="L16" s="91"/>
    </row>
    <row r="17" spans="1:12">
      <c r="A17" s="91"/>
      <c r="B17" s="91"/>
      <c r="C17" s="91" t="s">
        <v>331</v>
      </c>
      <c r="D17" s="92" t="s">
        <v>838</v>
      </c>
      <c r="E17" s="91" t="s">
        <v>837</v>
      </c>
      <c r="F17" s="93">
        <v>20.907</v>
      </c>
      <c r="G17" s="94">
        <v>6</v>
      </c>
      <c r="H17" s="91" t="s">
        <v>90</v>
      </c>
      <c r="I17" s="94">
        <v>2174</v>
      </c>
      <c r="J17" s="94">
        <v>892</v>
      </c>
      <c r="K17" s="94">
        <v>1282</v>
      </c>
      <c r="L17" s="91"/>
    </row>
    <row r="18" spans="1:12">
      <c r="A18" s="91"/>
      <c r="B18" s="91"/>
      <c r="C18" s="91" t="s">
        <v>331</v>
      </c>
      <c r="D18" s="92" t="s">
        <v>838</v>
      </c>
      <c r="E18" s="91" t="s">
        <v>837</v>
      </c>
      <c r="F18" s="93">
        <v>7.312</v>
      </c>
      <c r="G18" s="94">
        <v>6</v>
      </c>
      <c r="H18" s="91" t="s">
        <v>90</v>
      </c>
      <c r="I18" s="94">
        <v>760.3</v>
      </c>
      <c r="J18" s="94">
        <v>312</v>
      </c>
      <c r="K18" s="94">
        <v>448.3</v>
      </c>
      <c r="L18" s="91"/>
    </row>
    <row r="19" spans="1:12">
      <c r="A19" s="91"/>
      <c r="B19" s="91"/>
      <c r="C19" s="91" t="s">
        <v>325</v>
      </c>
      <c r="D19" s="92" t="s">
        <v>839</v>
      </c>
      <c r="E19" s="91" t="s">
        <v>837</v>
      </c>
      <c r="F19" s="93">
        <v>10.882</v>
      </c>
      <c r="G19" s="94">
        <v>4.5</v>
      </c>
      <c r="H19" s="91" t="s">
        <v>90</v>
      </c>
      <c r="I19" s="94">
        <v>492.4</v>
      </c>
      <c r="J19" s="94">
        <v>348.2</v>
      </c>
      <c r="K19" s="94">
        <v>144.2</v>
      </c>
      <c r="L19" s="91"/>
    </row>
    <row r="20" spans="1:12">
      <c r="A20" s="91"/>
      <c r="B20" s="91"/>
      <c r="C20" s="91" t="s">
        <v>327</v>
      </c>
      <c r="D20" s="92" t="s">
        <v>840</v>
      </c>
      <c r="E20" s="91" t="s">
        <v>837</v>
      </c>
      <c r="F20" s="93">
        <v>1.854</v>
      </c>
      <c r="G20" s="94">
        <v>4.5</v>
      </c>
      <c r="H20" s="91" t="s">
        <v>90</v>
      </c>
      <c r="I20" s="94">
        <v>83.9</v>
      </c>
      <c r="J20" s="94">
        <v>59.3</v>
      </c>
      <c r="K20" s="94">
        <v>24.6</v>
      </c>
      <c r="L20" s="91"/>
    </row>
    <row r="21" spans="1:12">
      <c r="A21" s="91"/>
      <c r="B21" s="91"/>
      <c r="C21" s="91" t="s">
        <v>327</v>
      </c>
      <c r="D21" s="92" t="s">
        <v>840</v>
      </c>
      <c r="E21" s="91" t="s">
        <v>837</v>
      </c>
      <c r="F21" s="93">
        <v>4.224</v>
      </c>
      <c r="G21" s="94">
        <v>4.5</v>
      </c>
      <c r="H21" s="91" t="s">
        <v>90</v>
      </c>
      <c r="I21" s="94">
        <v>191.1</v>
      </c>
      <c r="J21" s="94">
        <v>135.2</v>
      </c>
      <c r="K21" s="94">
        <v>55.9</v>
      </c>
      <c r="L21" s="91"/>
    </row>
    <row r="22" spans="1:12">
      <c r="A22" s="86" t="s">
        <v>374</v>
      </c>
      <c r="B22" s="86"/>
      <c r="C22" s="86"/>
      <c r="D22" s="87"/>
      <c r="E22" s="86"/>
      <c r="F22" s="88">
        <f t="shared" ref="F22:K22" si="1">F23</f>
        <v>1.5</v>
      </c>
      <c r="G22" s="89"/>
      <c r="H22" s="90"/>
      <c r="I22" s="89">
        <f t="shared" si="1"/>
        <v>122.1</v>
      </c>
      <c r="J22" s="89">
        <f t="shared" si="1"/>
        <v>64</v>
      </c>
      <c r="K22" s="89">
        <f t="shared" si="1"/>
        <v>58.1</v>
      </c>
      <c r="L22" s="86"/>
    </row>
    <row r="23" spans="1:12">
      <c r="A23" s="91"/>
      <c r="B23" s="91" t="s">
        <v>391</v>
      </c>
      <c r="C23" s="91"/>
      <c r="D23" s="92"/>
      <c r="E23" s="91"/>
      <c r="F23" s="93">
        <v>1.5</v>
      </c>
      <c r="G23" s="94"/>
      <c r="H23" s="91"/>
      <c r="I23" s="94">
        <v>122.1</v>
      </c>
      <c r="J23" s="94">
        <v>64</v>
      </c>
      <c r="K23" s="94">
        <v>58.1</v>
      </c>
      <c r="L23" s="91"/>
    </row>
    <row r="24" spans="1:12">
      <c r="A24" s="91"/>
      <c r="B24" s="91"/>
      <c r="C24" s="91" t="s">
        <v>391</v>
      </c>
      <c r="D24" s="92" t="s">
        <v>841</v>
      </c>
      <c r="E24" s="91" t="s">
        <v>837</v>
      </c>
      <c r="F24" s="93">
        <v>1.5</v>
      </c>
      <c r="G24" s="94">
        <v>5</v>
      </c>
      <c r="H24" s="91" t="s">
        <v>90</v>
      </c>
      <c r="I24" s="94">
        <v>122.1</v>
      </c>
      <c r="J24" s="94">
        <v>64</v>
      </c>
      <c r="K24" s="94">
        <v>58.1</v>
      </c>
      <c r="L24" s="91"/>
    </row>
    <row r="25" spans="1:12">
      <c r="A25" s="86" t="s">
        <v>394</v>
      </c>
      <c r="B25" s="86"/>
      <c r="C25" s="86"/>
      <c r="D25" s="87"/>
      <c r="E25" s="86"/>
      <c r="F25" s="88">
        <f t="shared" ref="F25:K25" si="2">F26</f>
        <v>24.748</v>
      </c>
      <c r="G25" s="89"/>
      <c r="H25" s="90"/>
      <c r="I25" s="89">
        <f t="shared" si="2"/>
        <v>1671</v>
      </c>
      <c r="J25" s="89">
        <f t="shared" si="2"/>
        <v>767.9</v>
      </c>
      <c r="K25" s="89">
        <f t="shared" si="2"/>
        <v>903.1</v>
      </c>
      <c r="L25" s="86"/>
    </row>
    <row r="26" spans="1:12">
      <c r="A26" s="91"/>
      <c r="B26" s="91" t="s">
        <v>842</v>
      </c>
      <c r="C26" s="91"/>
      <c r="D26" s="92"/>
      <c r="E26" s="91"/>
      <c r="F26" s="93">
        <v>24.748</v>
      </c>
      <c r="G26" s="94"/>
      <c r="H26" s="91"/>
      <c r="I26" s="94">
        <v>1671</v>
      </c>
      <c r="J26" s="94">
        <v>767.9</v>
      </c>
      <c r="K26" s="94">
        <v>903.1</v>
      </c>
      <c r="L26" s="91"/>
    </row>
    <row r="27" spans="1:12">
      <c r="A27" s="91"/>
      <c r="B27" s="91"/>
      <c r="C27" s="91" t="s">
        <v>842</v>
      </c>
      <c r="D27" s="92" t="s">
        <v>843</v>
      </c>
      <c r="E27" s="91" t="s">
        <v>837</v>
      </c>
      <c r="F27" s="93">
        <v>2.047</v>
      </c>
      <c r="G27" s="94">
        <v>4.5</v>
      </c>
      <c r="H27" s="91" t="s">
        <v>90</v>
      </c>
      <c r="I27" s="94">
        <v>136</v>
      </c>
      <c r="J27" s="94">
        <v>65.5</v>
      </c>
      <c r="K27" s="94">
        <v>70.5</v>
      </c>
      <c r="L27" s="91"/>
    </row>
    <row r="28" spans="1:12">
      <c r="A28" s="91"/>
      <c r="B28" s="91"/>
      <c r="C28" s="91" t="s">
        <v>844</v>
      </c>
      <c r="D28" s="92" t="s">
        <v>845</v>
      </c>
      <c r="E28" s="91" t="s">
        <v>837</v>
      </c>
      <c r="F28" s="93">
        <v>7.75</v>
      </c>
      <c r="G28" s="94">
        <v>4.5</v>
      </c>
      <c r="H28" s="91" t="s">
        <v>90</v>
      </c>
      <c r="I28" s="94">
        <v>476</v>
      </c>
      <c r="J28" s="94">
        <v>248</v>
      </c>
      <c r="K28" s="94">
        <v>228</v>
      </c>
      <c r="L28" s="91"/>
    </row>
    <row r="29" spans="1:12">
      <c r="A29" s="91"/>
      <c r="B29" s="91"/>
      <c r="C29" s="91" t="s">
        <v>842</v>
      </c>
      <c r="D29" s="92" t="s">
        <v>846</v>
      </c>
      <c r="E29" s="91" t="s">
        <v>837</v>
      </c>
      <c r="F29" s="93">
        <v>6.771</v>
      </c>
      <c r="G29" s="94">
        <v>4</v>
      </c>
      <c r="H29" s="91" t="s">
        <v>90</v>
      </c>
      <c r="I29" s="94">
        <v>479</v>
      </c>
      <c r="J29" s="94">
        <v>192.6</v>
      </c>
      <c r="K29" s="94">
        <v>286.4</v>
      </c>
      <c r="L29" s="91"/>
    </row>
    <row r="30" spans="1:12">
      <c r="A30" s="91"/>
      <c r="B30" s="91"/>
      <c r="C30" s="91" t="s">
        <v>842</v>
      </c>
      <c r="D30" s="92" t="s">
        <v>847</v>
      </c>
      <c r="E30" s="91" t="s">
        <v>837</v>
      </c>
      <c r="F30" s="93">
        <v>3.886</v>
      </c>
      <c r="G30" s="94">
        <v>4.5</v>
      </c>
      <c r="H30" s="91" t="s">
        <v>90</v>
      </c>
      <c r="I30" s="94">
        <v>279</v>
      </c>
      <c r="J30" s="94">
        <v>124.4</v>
      </c>
      <c r="K30" s="94">
        <v>154.6</v>
      </c>
      <c r="L30" s="91"/>
    </row>
    <row r="31" spans="1:12">
      <c r="A31" s="91"/>
      <c r="B31" s="91"/>
      <c r="C31" s="91" t="s">
        <v>848</v>
      </c>
      <c r="D31" s="92" t="s">
        <v>849</v>
      </c>
      <c r="E31" s="91" t="s">
        <v>837</v>
      </c>
      <c r="F31" s="93">
        <v>4.294</v>
      </c>
      <c r="G31" s="94">
        <v>4.5</v>
      </c>
      <c r="H31" s="91" t="s">
        <v>90</v>
      </c>
      <c r="I31" s="94">
        <v>301</v>
      </c>
      <c r="J31" s="94">
        <v>137.4</v>
      </c>
      <c r="K31" s="94">
        <v>163.6</v>
      </c>
      <c r="L31" s="91"/>
    </row>
    <row r="32" spans="1:12">
      <c r="A32" s="86" t="s">
        <v>571</v>
      </c>
      <c r="B32" s="86"/>
      <c r="C32" s="86"/>
      <c r="D32" s="87"/>
      <c r="E32" s="86"/>
      <c r="F32" s="88">
        <f t="shared" ref="F32:K32" si="3">F33+F46+F48</f>
        <v>123.782</v>
      </c>
      <c r="G32" s="89"/>
      <c r="H32" s="90"/>
      <c r="I32" s="89">
        <f t="shared" si="3"/>
        <v>8765.4</v>
      </c>
      <c r="J32" s="89">
        <f t="shared" si="3"/>
        <v>4159.7</v>
      </c>
      <c r="K32" s="89">
        <f t="shared" si="3"/>
        <v>4605.7</v>
      </c>
      <c r="L32" s="86"/>
    </row>
    <row r="33" spans="1:12">
      <c r="A33" s="91"/>
      <c r="B33" s="91" t="s">
        <v>572</v>
      </c>
      <c r="C33" s="91"/>
      <c r="D33" s="92"/>
      <c r="E33" s="91"/>
      <c r="F33" s="93">
        <v>108.321</v>
      </c>
      <c r="G33" s="94"/>
      <c r="H33" s="91"/>
      <c r="I33" s="94">
        <v>7620.3</v>
      </c>
      <c r="J33" s="94">
        <v>3512.2</v>
      </c>
      <c r="K33" s="94">
        <v>4108.1</v>
      </c>
      <c r="L33" s="91"/>
    </row>
    <row r="34" spans="1:12">
      <c r="A34" s="91"/>
      <c r="B34" s="91"/>
      <c r="C34" s="91" t="s">
        <v>225</v>
      </c>
      <c r="D34" s="92" t="s">
        <v>850</v>
      </c>
      <c r="E34" s="91" t="s">
        <v>837</v>
      </c>
      <c r="F34" s="93">
        <v>10.914</v>
      </c>
      <c r="G34" s="94">
        <v>4.5</v>
      </c>
      <c r="H34" s="91" t="s">
        <v>90</v>
      </c>
      <c r="I34" s="94">
        <v>763.98</v>
      </c>
      <c r="J34" s="94">
        <v>349.2</v>
      </c>
      <c r="K34" s="94">
        <v>414.78</v>
      </c>
      <c r="L34" s="91"/>
    </row>
    <row r="35" spans="1:12">
      <c r="A35" s="91"/>
      <c r="B35" s="91"/>
      <c r="C35" s="91" t="s">
        <v>615</v>
      </c>
      <c r="D35" s="92" t="s">
        <v>851</v>
      </c>
      <c r="E35" s="91" t="s">
        <v>837</v>
      </c>
      <c r="F35" s="93">
        <v>7.226</v>
      </c>
      <c r="G35" s="94">
        <v>4.5</v>
      </c>
      <c r="H35" s="91" t="s">
        <v>90</v>
      </c>
      <c r="I35" s="94">
        <v>515</v>
      </c>
      <c r="J35" s="94">
        <v>256.9</v>
      </c>
      <c r="K35" s="94">
        <v>258.1</v>
      </c>
      <c r="L35" s="91"/>
    </row>
    <row r="36" spans="1:12">
      <c r="A36" s="91"/>
      <c r="B36" s="91"/>
      <c r="C36" s="91" t="s">
        <v>647</v>
      </c>
      <c r="D36" s="92" t="s">
        <v>852</v>
      </c>
      <c r="E36" s="91" t="s">
        <v>837</v>
      </c>
      <c r="F36" s="93">
        <v>5.572</v>
      </c>
      <c r="G36" s="94">
        <v>4.5</v>
      </c>
      <c r="H36" s="91" t="s">
        <v>90</v>
      </c>
      <c r="I36" s="94">
        <v>390.04</v>
      </c>
      <c r="J36" s="94">
        <v>178.3</v>
      </c>
      <c r="K36" s="94">
        <v>211.74</v>
      </c>
      <c r="L36" s="91"/>
    </row>
    <row r="37" spans="1:12">
      <c r="A37" s="91"/>
      <c r="B37" s="91"/>
      <c r="C37" s="91" t="s">
        <v>593</v>
      </c>
      <c r="D37" s="92" t="s">
        <v>853</v>
      </c>
      <c r="E37" s="91" t="s">
        <v>837</v>
      </c>
      <c r="F37" s="93">
        <v>10.389</v>
      </c>
      <c r="G37" s="94">
        <v>4.5</v>
      </c>
      <c r="H37" s="91" t="s">
        <v>90</v>
      </c>
      <c r="I37" s="94">
        <v>727.23</v>
      </c>
      <c r="J37" s="94">
        <v>332.4</v>
      </c>
      <c r="K37" s="94">
        <v>394.83</v>
      </c>
      <c r="L37" s="91"/>
    </row>
    <row r="38" spans="1:12">
      <c r="A38" s="91"/>
      <c r="B38" s="91"/>
      <c r="C38" s="91" t="s">
        <v>593</v>
      </c>
      <c r="D38" s="92" t="s">
        <v>854</v>
      </c>
      <c r="E38" s="91" t="s">
        <v>837</v>
      </c>
      <c r="F38" s="93">
        <v>7.166</v>
      </c>
      <c r="G38" s="94">
        <v>5</v>
      </c>
      <c r="H38" s="91" t="s">
        <v>90</v>
      </c>
      <c r="I38" s="94">
        <v>501.62</v>
      </c>
      <c r="J38" s="94">
        <v>229.3</v>
      </c>
      <c r="K38" s="94">
        <v>272.32</v>
      </c>
      <c r="L38" s="91"/>
    </row>
    <row r="39" spans="1:12">
      <c r="A39" s="91"/>
      <c r="B39" s="91"/>
      <c r="C39" s="91" t="s">
        <v>587</v>
      </c>
      <c r="D39" s="92" t="s">
        <v>855</v>
      </c>
      <c r="E39" s="91" t="s">
        <v>837</v>
      </c>
      <c r="F39" s="93">
        <v>11.028</v>
      </c>
      <c r="G39" s="94">
        <v>4.5</v>
      </c>
      <c r="H39" s="91" t="s">
        <v>90</v>
      </c>
      <c r="I39" s="94">
        <v>771.96</v>
      </c>
      <c r="J39" s="94">
        <v>352.9</v>
      </c>
      <c r="K39" s="94">
        <v>419.06</v>
      </c>
      <c r="L39" s="91"/>
    </row>
    <row r="40" spans="1:12">
      <c r="A40" s="91"/>
      <c r="B40" s="91"/>
      <c r="C40" s="91" t="s">
        <v>583</v>
      </c>
      <c r="D40" s="92" t="s">
        <v>856</v>
      </c>
      <c r="E40" s="91" t="s">
        <v>837</v>
      </c>
      <c r="F40" s="93">
        <v>7.411</v>
      </c>
      <c r="G40" s="94">
        <v>4.5</v>
      </c>
      <c r="H40" s="91" t="s">
        <v>90</v>
      </c>
      <c r="I40" s="94">
        <v>518.77</v>
      </c>
      <c r="J40" s="94">
        <v>237.2</v>
      </c>
      <c r="K40" s="94">
        <v>281.57</v>
      </c>
      <c r="L40" s="91"/>
    </row>
    <row r="41" spans="1:12">
      <c r="A41" s="91"/>
      <c r="B41" s="91"/>
      <c r="C41" s="91" t="s">
        <v>615</v>
      </c>
      <c r="D41" s="92" t="s">
        <v>857</v>
      </c>
      <c r="E41" s="91" t="s">
        <v>837</v>
      </c>
      <c r="F41" s="93">
        <v>11.674</v>
      </c>
      <c r="G41" s="94">
        <v>4.5</v>
      </c>
      <c r="H41" s="91" t="s">
        <v>90</v>
      </c>
      <c r="I41" s="94">
        <v>817.18</v>
      </c>
      <c r="J41" s="94">
        <v>373.6</v>
      </c>
      <c r="K41" s="94">
        <v>443.58</v>
      </c>
      <c r="L41" s="91"/>
    </row>
    <row r="42" spans="1:12">
      <c r="A42" s="91"/>
      <c r="B42" s="91"/>
      <c r="C42" s="91" t="s">
        <v>583</v>
      </c>
      <c r="D42" s="92" t="s">
        <v>858</v>
      </c>
      <c r="E42" s="91" t="s">
        <v>837</v>
      </c>
      <c r="F42" s="93">
        <v>11.816</v>
      </c>
      <c r="G42" s="94">
        <v>4.5</v>
      </c>
      <c r="H42" s="91" t="s">
        <v>90</v>
      </c>
      <c r="I42" s="94">
        <v>827.12</v>
      </c>
      <c r="J42" s="94">
        <v>378.1</v>
      </c>
      <c r="K42" s="94">
        <v>449.02</v>
      </c>
      <c r="L42" s="91"/>
    </row>
    <row r="43" spans="1:12">
      <c r="A43" s="91"/>
      <c r="B43" s="91"/>
      <c r="C43" s="91" t="s">
        <v>575</v>
      </c>
      <c r="D43" s="92" t="s">
        <v>859</v>
      </c>
      <c r="E43" s="91" t="s">
        <v>837</v>
      </c>
      <c r="F43" s="93">
        <v>8.882</v>
      </c>
      <c r="G43" s="94">
        <v>4.5</v>
      </c>
      <c r="H43" s="91" t="s">
        <v>90</v>
      </c>
      <c r="I43" s="94">
        <v>621.74</v>
      </c>
      <c r="J43" s="94">
        <v>284.2</v>
      </c>
      <c r="K43" s="94">
        <v>337.54</v>
      </c>
      <c r="L43" s="91"/>
    </row>
    <row r="44" spans="1:12">
      <c r="A44" s="91"/>
      <c r="B44" s="91"/>
      <c r="C44" s="91" t="s">
        <v>643</v>
      </c>
      <c r="D44" s="92" t="s">
        <v>860</v>
      </c>
      <c r="E44" s="91" t="s">
        <v>837</v>
      </c>
      <c r="F44" s="93">
        <v>5.73</v>
      </c>
      <c r="G44" s="94">
        <v>5.5</v>
      </c>
      <c r="H44" s="91" t="s">
        <v>90</v>
      </c>
      <c r="I44" s="94">
        <v>429.75</v>
      </c>
      <c r="J44" s="94">
        <v>203.7</v>
      </c>
      <c r="K44" s="94">
        <v>226.05</v>
      </c>
      <c r="L44" s="91"/>
    </row>
    <row r="45" spans="1:12">
      <c r="A45" s="91"/>
      <c r="B45" s="91"/>
      <c r="C45" s="91" t="s">
        <v>647</v>
      </c>
      <c r="D45" s="24" t="s">
        <v>861</v>
      </c>
      <c r="E45" s="91" t="s">
        <v>837</v>
      </c>
      <c r="F45" s="93">
        <v>10.513</v>
      </c>
      <c r="G45" s="94">
        <v>4.5</v>
      </c>
      <c r="H45" s="91" t="s">
        <v>90</v>
      </c>
      <c r="I45" s="94">
        <v>735.91</v>
      </c>
      <c r="J45" s="94">
        <v>336.4</v>
      </c>
      <c r="K45" s="94">
        <v>399.51</v>
      </c>
      <c r="L45" s="91"/>
    </row>
    <row r="46" spans="1:12">
      <c r="A46" s="91"/>
      <c r="B46" s="91" t="s">
        <v>741</v>
      </c>
      <c r="C46" s="91"/>
      <c r="D46" s="92"/>
      <c r="E46" s="91"/>
      <c r="F46" s="93">
        <v>1.7</v>
      </c>
      <c r="G46" s="94"/>
      <c r="H46" s="91"/>
      <c r="I46" s="94">
        <v>113</v>
      </c>
      <c r="J46" s="94">
        <v>60.4</v>
      </c>
      <c r="K46" s="94">
        <v>52.6</v>
      </c>
      <c r="L46" s="91"/>
    </row>
    <row r="47" spans="1:12">
      <c r="A47" s="91"/>
      <c r="B47" s="91"/>
      <c r="C47" s="91" t="s">
        <v>746</v>
      </c>
      <c r="D47" s="92" t="s">
        <v>862</v>
      </c>
      <c r="E47" s="91" t="s">
        <v>837</v>
      </c>
      <c r="F47" s="93">
        <v>1.7</v>
      </c>
      <c r="G47" s="94">
        <v>5</v>
      </c>
      <c r="H47" s="91" t="s">
        <v>90</v>
      </c>
      <c r="I47" s="94">
        <v>113</v>
      </c>
      <c r="J47" s="94">
        <v>60.4</v>
      </c>
      <c r="K47" s="94">
        <v>52.6</v>
      </c>
      <c r="L47" s="91"/>
    </row>
    <row r="48" spans="1:12">
      <c r="A48" s="91"/>
      <c r="B48" s="91" t="s">
        <v>754</v>
      </c>
      <c r="C48" s="91"/>
      <c r="D48" s="92"/>
      <c r="E48" s="91"/>
      <c r="F48" s="93">
        <v>13.761</v>
      </c>
      <c r="G48" s="94"/>
      <c r="H48" s="91"/>
      <c r="I48" s="94">
        <v>1032.1</v>
      </c>
      <c r="J48" s="94">
        <v>587.1</v>
      </c>
      <c r="K48" s="94">
        <v>445</v>
      </c>
      <c r="L48" s="91"/>
    </row>
    <row r="49" spans="1:12">
      <c r="A49" s="91"/>
      <c r="B49" s="91"/>
      <c r="C49" s="91" t="s">
        <v>755</v>
      </c>
      <c r="D49" s="92" t="s">
        <v>863</v>
      </c>
      <c r="E49" s="91" t="s">
        <v>837</v>
      </c>
      <c r="F49" s="93">
        <v>13.761</v>
      </c>
      <c r="G49" s="94">
        <v>6</v>
      </c>
      <c r="H49" s="91" t="s">
        <v>864</v>
      </c>
      <c r="I49" s="94">
        <v>1032.1</v>
      </c>
      <c r="J49" s="94">
        <v>587.1</v>
      </c>
      <c r="K49" s="94">
        <v>445</v>
      </c>
      <c r="L49" s="91"/>
    </row>
    <row r="50" ht="22.5" spans="1:12">
      <c r="A50" s="95" t="s">
        <v>799</v>
      </c>
      <c r="B50" s="86"/>
      <c r="C50" s="86"/>
      <c r="D50" s="87"/>
      <c r="E50" s="86"/>
      <c r="F50" s="88">
        <f t="shared" ref="F50:K50" si="4">F51+F54</f>
        <v>33.719</v>
      </c>
      <c r="G50" s="89"/>
      <c r="H50" s="90"/>
      <c r="I50" s="89">
        <f t="shared" si="4"/>
        <v>2138.6</v>
      </c>
      <c r="J50" s="89">
        <f t="shared" si="4"/>
        <v>931.2</v>
      </c>
      <c r="K50" s="89">
        <f t="shared" si="4"/>
        <v>1207.4</v>
      </c>
      <c r="L50" s="86"/>
    </row>
    <row r="51" spans="1:12">
      <c r="A51" s="91"/>
      <c r="B51" s="91" t="s">
        <v>815</v>
      </c>
      <c r="C51" s="91"/>
      <c r="D51" s="92"/>
      <c r="E51" s="91"/>
      <c r="F51" s="93">
        <v>1.172</v>
      </c>
      <c r="G51" s="94"/>
      <c r="H51" s="91"/>
      <c r="I51" s="94">
        <v>67.4</v>
      </c>
      <c r="J51" s="94">
        <v>39</v>
      </c>
      <c r="K51" s="94">
        <v>28.4</v>
      </c>
      <c r="L51" s="91"/>
    </row>
    <row r="52" spans="1:12">
      <c r="A52" s="91"/>
      <c r="B52" s="91"/>
      <c r="C52" s="91" t="s">
        <v>865</v>
      </c>
      <c r="D52" s="92" t="s">
        <v>866</v>
      </c>
      <c r="E52" s="91" t="s">
        <v>837</v>
      </c>
      <c r="F52" s="93">
        <v>0.117</v>
      </c>
      <c r="G52" s="94">
        <v>3.5</v>
      </c>
      <c r="H52" s="91" t="s">
        <v>90</v>
      </c>
      <c r="I52" s="94">
        <v>5.35</v>
      </c>
      <c r="J52" s="94">
        <v>3.1</v>
      </c>
      <c r="K52" s="94">
        <v>2.25</v>
      </c>
      <c r="L52" s="91"/>
    </row>
    <row r="53" spans="1:12">
      <c r="A53" s="91"/>
      <c r="B53" s="91"/>
      <c r="C53" s="91" t="s">
        <v>816</v>
      </c>
      <c r="D53" s="92" t="s">
        <v>866</v>
      </c>
      <c r="E53" s="91" t="s">
        <v>837</v>
      </c>
      <c r="F53" s="93">
        <v>1.055</v>
      </c>
      <c r="G53" s="94">
        <v>4.5</v>
      </c>
      <c r="H53" s="91" t="s">
        <v>90</v>
      </c>
      <c r="I53" s="94">
        <v>62.05</v>
      </c>
      <c r="J53" s="94">
        <v>35.9</v>
      </c>
      <c r="K53" s="94">
        <v>26.15</v>
      </c>
      <c r="L53" s="91"/>
    </row>
    <row r="54" spans="1:12">
      <c r="A54" s="91"/>
      <c r="B54" s="91" t="s">
        <v>820</v>
      </c>
      <c r="C54" s="91"/>
      <c r="D54" s="92"/>
      <c r="E54" s="91"/>
      <c r="F54" s="93">
        <v>32.547</v>
      </c>
      <c r="G54" s="94"/>
      <c r="H54" s="91"/>
      <c r="I54" s="94">
        <v>2071.2</v>
      </c>
      <c r="J54" s="94">
        <v>892.2</v>
      </c>
      <c r="K54" s="94">
        <v>1179</v>
      </c>
      <c r="L54" s="91"/>
    </row>
    <row r="55" spans="1:12">
      <c r="A55" s="91"/>
      <c r="B55" s="91"/>
      <c r="C55" s="91" t="s">
        <v>828</v>
      </c>
      <c r="D55" s="92" t="s">
        <v>867</v>
      </c>
      <c r="E55" s="91" t="s">
        <v>837</v>
      </c>
      <c r="F55" s="93">
        <v>3.3</v>
      </c>
      <c r="G55" s="94">
        <v>4.5</v>
      </c>
      <c r="H55" s="91" t="s">
        <v>90</v>
      </c>
      <c r="I55" s="94">
        <v>148.5</v>
      </c>
      <c r="J55" s="94">
        <v>105.6</v>
      </c>
      <c r="K55" s="94">
        <v>42.9</v>
      </c>
      <c r="L55" s="91"/>
    </row>
    <row r="56" spans="1:12">
      <c r="A56" s="91"/>
      <c r="B56" s="91"/>
      <c r="C56" s="91" t="s">
        <v>826</v>
      </c>
      <c r="D56" s="92" t="s">
        <v>868</v>
      </c>
      <c r="E56" s="91" t="s">
        <v>837</v>
      </c>
      <c r="F56" s="93">
        <v>8</v>
      </c>
      <c r="G56" s="94">
        <v>4.5</v>
      </c>
      <c r="H56" s="91" t="s">
        <v>90</v>
      </c>
      <c r="I56" s="94">
        <v>360</v>
      </c>
      <c r="J56" s="94">
        <v>256</v>
      </c>
      <c r="K56" s="94">
        <v>104</v>
      </c>
      <c r="L56" s="91"/>
    </row>
    <row r="57" spans="1:12">
      <c r="A57" s="91"/>
      <c r="B57" s="91"/>
      <c r="C57" s="91" t="s">
        <v>869</v>
      </c>
      <c r="D57" s="92" t="s">
        <v>870</v>
      </c>
      <c r="E57" s="91" t="s">
        <v>837</v>
      </c>
      <c r="F57" s="93">
        <v>3.445</v>
      </c>
      <c r="G57" s="94">
        <v>3.5</v>
      </c>
      <c r="H57" s="91" t="s">
        <v>90</v>
      </c>
      <c r="I57" s="94">
        <v>211.1</v>
      </c>
      <c r="J57" s="94">
        <v>85.7</v>
      </c>
      <c r="K57" s="94">
        <v>125.4</v>
      </c>
      <c r="L57" s="91"/>
    </row>
    <row r="58" spans="1:12">
      <c r="A58" s="91"/>
      <c r="B58" s="91"/>
      <c r="C58" s="91" t="s">
        <v>869</v>
      </c>
      <c r="D58" s="92" t="s">
        <v>871</v>
      </c>
      <c r="E58" s="91" t="s">
        <v>837</v>
      </c>
      <c r="F58" s="93">
        <v>7.913</v>
      </c>
      <c r="G58" s="94">
        <v>3.5</v>
      </c>
      <c r="H58" s="91" t="s">
        <v>90</v>
      </c>
      <c r="I58" s="94">
        <v>736.5</v>
      </c>
      <c r="J58" s="94">
        <v>196.9</v>
      </c>
      <c r="K58" s="94">
        <v>539.6</v>
      </c>
      <c r="L58" s="91"/>
    </row>
    <row r="59" spans="1:12">
      <c r="A59" s="91"/>
      <c r="B59" s="91"/>
      <c r="C59" s="91" t="s">
        <v>820</v>
      </c>
      <c r="D59" s="92" t="s">
        <v>872</v>
      </c>
      <c r="E59" s="91" t="s">
        <v>837</v>
      </c>
      <c r="F59" s="93">
        <v>2.614</v>
      </c>
      <c r="G59" s="94">
        <v>3.5</v>
      </c>
      <c r="H59" s="91" t="s">
        <v>90</v>
      </c>
      <c r="I59" s="94">
        <v>176.7</v>
      </c>
      <c r="J59" s="94">
        <v>65.1</v>
      </c>
      <c r="K59" s="94">
        <v>111.6</v>
      </c>
      <c r="L59" s="91"/>
    </row>
    <row r="60" spans="1:12">
      <c r="A60" s="91"/>
      <c r="B60" s="91"/>
      <c r="C60" s="91" t="s">
        <v>820</v>
      </c>
      <c r="D60" s="92" t="s">
        <v>873</v>
      </c>
      <c r="E60" s="91" t="s">
        <v>837</v>
      </c>
      <c r="F60" s="93">
        <v>7.275</v>
      </c>
      <c r="G60" s="94">
        <v>3.5</v>
      </c>
      <c r="H60" s="91" t="s">
        <v>90</v>
      </c>
      <c r="I60" s="94">
        <v>438.4</v>
      </c>
      <c r="J60" s="94">
        <v>182.9</v>
      </c>
      <c r="K60" s="94">
        <v>255.5</v>
      </c>
      <c r="L60" s="100"/>
    </row>
  </sheetData>
  <mergeCells count="8">
    <mergeCell ref="A2:L2"/>
    <mergeCell ref="A3:C3"/>
    <mergeCell ref="F3:G3"/>
    <mergeCell ref="I3:K3"/>
    <mergeCell ref="D3:D4"/>
    <mergeCell ref="E3:E4"/>
    <mergeCell ref="H3:H4"/>
    <mergeCell ref="L3:L4"/>
  </mergeCells>
  <pageMargins left="0.751388888888889" right="0.751388888888889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1"/>
  <sheetViews>
    <sheetView workbookViewId="0">
      <selection activeCell="A1" sqref="A1"/>
    </sheetView>
  </sheetViews>
  <sheetFormatPr defaultColWidth="9" defaultRowHeight="13.5"/>
  <sheetData>
    <row r="1" ht="19" customHeight="1" spans="1:12">
      <c r="A1" s="24" t="s">
        <v>7</v>
      </c>
      <c r="B1" s="24"/>
      <c r="C1" s="24"/>
      <c r="D1" s="24"/>
      <c r="E1" s="53"/>
      <c r="F1" s="24"/>
      <c r="G1" s="24"/>
      <c r="H1" s="24"/>
      <c r="I1" s="53"/>
      <c r="J1" s="53"/>
      <c r="K1" s="53"/>
      <c r="L1" s="24"/>
    </row>
    <row r="2" ht="22.5" spans="1:12">
      <c r="A2" s="54" t="s">
        <v>874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>
      <c r="A3" s="44" t="s">
        <v>70</v>
      </c>
      <c r="B3" s="44"/>
      <c r="C3" s="44" t="s">
        <v>71</v>
      </c>
      <c r="D3" s="44" t="s">
        <v>72</v>
      </c>
      <c r="E3" s="44" t="s">
        <v>875</v>
      </c>
      <c r="F3" s="44"/>
      <c r="G3" s="44"/>
      <c r="H3" s="55" t="s">
        <v>835</v>
      </c>
      <c r="I3" s="75" t="s">
        <v>75</v>
      </c>
      <c r="J3" s="75"/>
      <c r="K3" s="76"/>
      <c r="L3" s="50" t="s">
        <v>76</v>
      </c>
    </row>
    <row r="4" ht="24" spans="1:12">
      <c r="A4" s="56" t="s">
        <v>77</v>
      </c>
      <c r="B4" s="56" t="s">
        <v>876</v>
      </c>
      <c r="C4" s="56"/>
      <c r="D4" s="56"/>
      <c r="E4" s="57" t="s">
        <v>80</v>
      </c>
      <c r="F4" s="56" t="s">
        <v>81</v>
      </c>
      <c r="G4" s="56" t="s">
        <v>877</v>
      </c>
      <c r="H4" s="58"/>
      <c r="I4" s="57" t="s">
        <v>82</v>
      </c>
      <c r="J4" s="57" t="s">
        <v>83</v>
      </c>
      <c r="K4" s="77" t="s">
        <v>878</v>
      </c>
      <c r="L4" s="78"/>
    </row>
    <row r="5" spans="1:12">
      <c r="A5" s="59" t="s">
        <v>22</v>
      </c>
      <c r="B5" s="60"/>
      <c r="C5" s="60"/>
      <c r="D5" s="59"/>
      <c r="E5" s="61">
        <f t="shared" ref="E5:K5" si="0">E6+E12+E23+E36+E41+E49+E21</f>
        <v>322.553</v>
      </c>
      <c r="F5" s="61"/>
      <c r="G5" s="61"/>
      <c r="H5" s="61"/>
      <c r="I5" s="61">
        <f t="shared" si="0"/>
        <v>66601.3</v>
      </c>
      <c r="J5" s="61">
        <f t="shared" si="0"/>
        <v>30724.6924615385</v>
      </c>
      <c r="K5" s="61">
        <f t="shared" si="0"/>
        <v>35876.5771538462</v>
      </c>
      <c r="L5" s="59"/>
    </row>
    <row r="6" spans="1:12">
      <c r="A6" s="62" t="s">
        <v>85</v>
      </c>
      <c r="B6" s="63"/>
      <c r="C6" s="63"/>
      <c r="D6" s="62"/>
      <c r="E6" s="64">
        <f t="shared" ref="E6:K6" si="1">E7+E8+E9</f>
        <v>83.358</v>
      </c>
      <c r="F6" s="64"/>
      <c r="G6" s="64"/>
      <c r="H6" s="64"/>
      <c r="I6" s="64">
        <f t="shared" si="1"/>
        <v>16617</v>
      </c>
      <c r="J6" s="64">
        <f t="shared" si="1"/>
        <v>7263.17538461538</v>
      </c>
      <c r="K6" s="64">
        <f t="shared" si="1"/>
        <v>9353.82461538462</v>
      </c>
      <c r="L6" s="59"/>
    </row>
    <row r="7" ht="22.5" spans="1:12">
      <c r="A7" s="65"/>
      <c r="B7" s="66" t="s">
        <v>86</v>
      </c>
      <c r="C7" s="66" t="s">
        <v>879</v>
      </c>
      <c r="D7" s="65" t="s">
        <v>837</v>
      </c>
      <c r="E7" s="67">
        <v>51.562</v>
      </c>
      <c r="F7" s="65">
        <v>7</v>
      </c>
      <c r="G7" s="65" t="s">
        <v>880</v>
      </c>
      <c r="H7" s="65" t="s">
        <v>881</v>
      </c>
      <c r="I7" s="67">
        <v>10576</v>
      </c>
      <c r="J7" s="67">
        <v>4442.26461538462</v>
      </c>
      <c r="K7" s="67">
        <v>6133.73538461538</v>
      </c>
      <c r="L7" s="59"/>
    </row>
    <row r="8" spans="1:12">
      <c r="A8" s="65"/>
      <c r="B8" s="66" t="s">
        <v>125</v>
      </c>
      <c r="C8" s="66" t="s">
        <v>882</v>
      </c>
      <c r="D8" s="65" t="s">
        <v>837</v>
      </c>
      <c r="E8" s="67">
        <v>22.786</v>
      </c>
      <c r="F8" s="65">
        <v>6.5</v>
      </c>
      <c r="G8" s="65" t="s">
        <v>880</v>
      </c>
      <c r="H8" s="65" t="s">
        <v>881</v>
      </c>
      <c r="I8" s="67">
        <v>2426</v>
      </c>
      <c r="J8" s="67">
        <v>1822.88</v>
      </c>
      <c r="K8" s="67">
        <v>603.12</v>
      </c>
      <c r="L8" s="59"/>
    </row>
    <row r="9" spans="1:12">
      <c r="A9" s="65"/>
      <c r="B9" s="66" t="s">
        <v>105</v>
      </c>
      <c r="C9" s="66"/>
      <c r="D9" s="65"/>
      <c r="E9" s="67">
        <v>9.01</v>
      </c>
      <c r="F9" s="65"/>
      <c r="G9" s="65"/>
      <c r="H9" s="65"/>
      <c r="I9" s="67">
        <v>3615</v>
      </c>
      <c r="J9" s="67">
        <v>998.030769230769</v>
      </c>
      <c r="K9" s="67">
        <v>2616.96923076923</v>
      </c>
      <c r="L9" s="59"/>
    </row>
    <row r="10" spans="1:12">
      <c r="A10" s="65"/>
      <c r="B10" s="66"/>
      <c r="C10" s="66" t="s">
        <v>883</v>
      </c>
      <c r="D10" s="65" t="s">
        <v>837</v>
      </c>
      <c r="E10" s="67">
        <v>6.18</v>
      </c>
      <c r="F10" s="65">
        <v>9</v>
      </c>
      <c r="G10" s="65" t="s">
        <v>880</v>
      </c>
      <c r="H10" s="65" t="s">
        <v>881</v>
      </c>
      <c r="I10" s="67">
        <v>2452</v>
      </c>
      <c r="J10" s="67">
        <v>684.553846153846</v>
      </c>
      <c r="K10" s="67">
        <v>1767.44615384615</v>
      </c>
      <c r="L10" s="59"/>
    </row>
    <row r="11" spans="1:12">
      <c r="A11" s="65"/>
      <c r="B11" s="66"/>
      <c r="C11" s="66" t="s">
        <v>884</v>
      </c>
      <c r="D11" s="65" t="s">
        <v>837</v>
      </c>
      <c r="E11" s="67">
        <v>2.83</v>
      </c>
      <c r="F11" s="65">
        <v>9</v>
      </c>
      <c r="G11" s="65" t="s">
        <v>880</v>
      </c>
      <c r="H11" s="65" t="s">
        <v>881</v>
      </c>
      <c r="I11" s="67">
        <v>1163</v>
      </c>
      <c r="J11" s="67">
        <v>313.476923076923</v>
      </c>
      <c r="K11" s="67">
        <v>849.523076923077</v>
      </c>
      <c r="L11" s="59"/>
    </row>
    <row r="12" spans="1:12">
      <c r="A12" s="59" t="s">
        <v>223</v>
      </c>
      <c r="B12" s="60"/>
      <c r="C12" s="60"/>
      <c r="D12" s="59"/>
      <c r="E12" s="61">
        <f t="shared" ref="E12:K12" si="2">E13+E16+E19</f>
        <v>77.162</v>
      </c>
      <c r="F12" s="61"/>
      <c r="G12" s="61"/>
      <c r="H12" s="61"/>
      <c r="I12" s="61">
        <f t="shared" si="2"/>
        <v>15033.5</v>
      </c>
      <c r="J12" s="61">
        <f t="shared" si="2"/>
        <v>8281.592</v>
      </c>
      <c r="K12" s="61">
        <f t="shared" si="2"/>
        <v>6751.908</v>
      </c>
      <c r="L12" s="59"/>
    </row>
    <row r="13" spans="1:12">
      <c r="A13" s="68"/>
      <c r="B13" s="69" t="s">
        <v>224</v>
      </c>
      <c r="C13" s="69"/>
      <c r="D13" s="68"/>
      <c r="E13" s="70">
        <v>15.5</v>
      </c>
      <c r="F13" s="71"/>
      <c r="G13" s="68"/>
      <c r="H13" s="68"/>
      <c r="I13" s="70">
        <v>2479.8</v>
      </c>
      <c r="J13" s="70">
        <v>834.62</v>
      </c>
      <c r="K13" s="70">
        <v>1645.18</v>
      </c>
      <c r="L13" s="68"/>
    </row>
    <row r="14" spans="1:12">
      <c r="A14" s="68"/>
      <c r="B14" s="69"/>
      <c r="C14" s="69" t="s">
        <v>885</v>
      </c>
      <c r="D14" s="68" t="s">
        <v>886</v>
      </c>
      <c r="E14" s="70">
        <v>4.17</v>
      </c>
      <c r="F14" s="71">
        <v>7</v>
      </c>
      <c r="G14" s="68" t="s">
        <v>880</v>
      </c>
      <c r="H14" s="68" t="s">
        <v>90</v>
      </c>
      <c r="I14" s="70">
        <v>667</v>
      </c>
      <c r="J14" s="70">
        <v>224.54</v>
      </c>
      <c r="K14" s="70">
        <v>442.46</v>
      </c>
      <c r="L14" s="68"/>
    </row>
    <row r="15" spans="1:12">
      <c r="A15" s="68"/>
      <c r="B15" s="69"/>
      <c r="C15" s="69" t="s">
        <v>885</v>
      </c>
      <c r="D15" s="68" t="s">
        <v>886</v>
      </c>
      <c r="E15" s="70">
        <v>11.33</v>
      </c>
      <c r="F15" s="71">
        <v>7</v>
      </c>
      <c r="G15" s="68" t="s">
        <v>880</v>
      </c>
      <c r="H15" s="68" t="s">
        <v>90</v>
      </c>
      <c r="I15" s="70">
        <v>1812.8</v>
      </c>
      <c r="J15" s="70">
        <v>610.08</v>
      </c>
      <c r="K15" s="70">
        <v>1202.72</v>
      </c>
      <c r="L15" s="68"/>
    </row>
    <row r="16" spans="1:12">
      <c r="A16" s="68"/>
      <c r="B16" s="69" t="s">
        <v>324</v>
      </c>
      <c r="C16" s="69"/>
      <c r="D16" s="68"/>
      <c r="E16" s="70">
        <v>53.635</v>
      </c>
      <c r="F16" s="71"/>
      <c r="G16" s="68"/>
      <c r="H16" s="68"/>
      <c r="I16" s="70">
        <v>9650.7</v>
      </c>
      <c r="J16" s="70">
        <v>6355.3</v>
      </c>
      <c r="K16" s="70">
        <v>3295.4</v>
      </c>
      <c r="L16" s="68"/>
    </row>
    <row r="17" spans="1:12">
      <c r="A17" s="68"/>
      <c r="B17" s="69"/>
      <c r="C17" s="69" t="s">
        <v>887</v>
      </c>
      <c r="D17" s="68" t="s">
        <v>886</v>
      </c>
      <c r="E17" s="70">
        <v>26.79</v>
      </c>
      <c r="F17" s="71">
        <v>7</v>
      </c>
      <c r="G17" s="68" t="s">
        <v>880</v>
      </c>
      <c r="H17" s="68" t="s">
        <v>90</v>
      </c>
      <c r="I17" s="70">
        <v>3638.3</v>
      </c>
      <c r="J17" s="70">
        <v>2423.5</v>
      </c>
      <c r="K17" s="70">
        <v>1214.8</v>
      </c>
      <c r="L17" s="68"/>
    </row>
    <row r="18" spans="1:12">
      <c r="A18" s="68"/>
      <c r="B18" s="69"/>
      <c r="C18" s="69" t="s">
        <v>888</v>
      </c>
      <c r="D18" s="68" t="s">
        <v>837</v>
      </c>
      <c r="E18" s="70">
        <v>26.845</v>
      </c>
      <c r="F18" s="71">
        <v>7</v>
      </c>
      <c r="G18" s="68" t="s">
        <v>880</v>
      </c>
      <c r="H18" s="68" t="s">
        <v>90</v>
      </c>
      <c r="I18" s="70">
        <v>6012.4</v>
      </c>
      <c r="J18" s="70">
        <v>3931.8</v>
      </c>
      <c r="K18" s="70">
        <v>2080.6</v>
      </c>
      <c r="L18" s="68"/>
    </row>
    <row r="19" spans="1:12">
      <c r="A19" s="68"/>
      <c r="B19" s="69" t="s">
        <v>889</v>
      </c>
      <c r="C19" s="69"/>
      <c r="D19" s="68"/>
      <c r="E19" s="70">
        <f t="shared" ref="E19:K19" si="3">E20</f>
        <v>8.027</v>
      </c>
      <c r="F19" s="70"/>
      <c r="G19" s="70"/>
      <c r="H19" s="70"/>
      <c r="I19" s="70">
        <f t="shared" si="3"/>
        <v>2903</v>
      </c>
      <c r="J19" s="70">
        <f t="shared" si="3"/>
        <v>1091.672</v>
      </c>
      <c r="K19" s="70">
        <f t="shared" si="3"/>
        <v>1811.328</v>
      </c>
      <c r="L19" s="68"/>
    </row>
    <row r="20" spans="1:12">
      <c r="A20" s="68"/>
      <c r="B20" s="69"/>
      <c r="C20" s="66" t="s">
        <v>890</v>
      </c>
      <c r="D20" s="65" t="s">
        <v>837</v>
      </c>
      <c r="E20" s="67">
        <v>8.027</v>
      </c>
      <c r="F20" s="65">
        <v>6.5</v>
      </c>
      <c r="G20" s="65" t="s">
        <v>880</v>
      </c>
      <c r="H20" s="65" t="s">
        <v>881</v>
      </c>
      <c r="I20" s="67">
        <v>2903</v>
      </c>
      <c r="J20" s="67">
        <v>1091.672</v>
      </c>
      <c r="K20" s="67">
        <v>1811.328</v>
      </c>
      <c r="L20" s="68"/>
    </row>
    <row r="21" spans="1:12">
      <c r="A21" s="59" t="s">
        <v>891</v>
      </c>
      <c r="B21" s="60"/>
      <c r="C21" s="63"/>
      <c r="D21" s="62"/>
      <c r="E21" s="64">
        <f t="shared" ref="E21:K21" si="4">E22</f>
        <v>5.83</v>
      </c>
      <c r="F21" s="64"/>
      <c r="G21" s="64"/>
      <c r="H21" s="64"/>
      <c r="I21" s="64">
        <f t="shared" si="4"/>
        <v>3800.3</v>
      </c>
      <c r="J21" s="64">
        <f t="shared" si="4"/>
        <v>753.415384615385</v>
      </c>
      <c r="K21" s="64">
        <f t="shared" si="4"/>
        <v>3046.88461538462</v>
      </c>
      <c r="L21" s="59"/>
    </row>
    <row r="22" ht="24" spans="1:12">
      <c r="A22" s="68"/>
      <c r="B22" s="69" t="s">
        <v>892</v>
      </c>
      <c r="C22" s="72" t="s">
        <v>893</v>
      </c>
      <c r="D22" s="73" t="s">
        <v>837</v>
      </c>
      <c r="E22" s="73">
        <v>5.83</v>
      </c>
      <c r="F22" s="73">
        <v>10.5</v>
      </c>
      <c r="G22" s="73" t="s">
        <v>880</v>
      </c>
      <c r="H22" s="65" t="s">
        <v>881</v>
      </c>
      <c r="I22" s="79">
        <v>3800.3</v>
      </c>
      <c r="J22" s="79">
        <v>753.415384615385</v>
      </c>
      <c r="K22" s="79">
        <v>3046.88461538462</v>
      </c>
      <c r="L22" s="68"/>
    </row>
    <row r="23" spans="1:12">
      <c r="A23" s="59" t="s">
        <v>374</v>
      </c>
      <c r="B23" s="60"/>
      <c r="C23" s="60"/>
      <c r="D23" s="59"/>
      <c r="E23" s="61">
        <f t="shared" ref="E23:K23" si="5">E24+E28+E34</f>
        <v>59.538</v>
      </c>
      <c r="F23" s="61"/>
      <c r="G23" s="61"/>
      <c r="H23" s="61"/>
      <c r="I23" s="61">
        <f t="shared" si="5"/>
        <v>10216.7</v>
      </c>
      <c r="J23" s="61">
        <f t="shared" si="5"/>
        <v>6113.38153846154</v>
      </c>
      <c r="K23" s="61">
        <f t="shared" si="5"/>
        <v>4103.28807692308</v>
      </c>
      <c r="L23" s="59"/>
    </row>
    <row r="24" spans="1:12">
      <c r="A24" s="68"/>
      <c r="B24" s="69" t="s">
        <v>377</v>
      </c>
      <c r="C24" s="69"/>
      <c r="D24" s="68"/>
      <c r="E24" s="70">
        <f t="shared" ref="E24:K24" si="6">SUM(E25:E27)</f>
        <v>14.063</v>
      </c>
      <c r="F24" s="70"/>
      <c r="G24" s="70"/>
      <c r="H24" s="70"/>
      <c r="I24" s="70">
        <f t="shared" si="6"/>
        <v>3321.4</v>
      </c>
      <c r="J24" s="70">
        <f t="shared" si="6"/>
        <v>1152.11461538462</v>
      </c>
      <c r="K24" s="70">
        <f t="shared" si="6"/>
        <v>2169.255</v>
      </c>
      <c r="L24" s="68"/>
    </row>
    <row r="25" ht="22.5" spans="1:12">
      <c r="A25" s="68"/>
      <c r="B25" s="69"/>
      <c r="C25" s="69" t="s">
        <v>894</v>
      </c>
      <c r="D25" s="68" t="s">
        <v>837</v>
      </c>
      <c r="E25" s="70">
        <v>9.668</v>
      </c>
      <c r="F25" s="71">
        <v>6.5</v>
      </c>
      <c r="G25" s="68" t="s">
        <v>880</v>
      </c>
      <c r="H25" s="68" t="s">
        <v>90</v>
      </c>
      <c r="I25" s="70">
        <v>2331.4</v>
      </c>
      <c r="J25" s="70">
        <v>773.44</v>
      </c>
      <c r="K25" s="70">
        <v>1557.91</v>
      </c>
      <c r="L25" s="68"/>
    </row>
    <row r="26" spans="1:12">
      <c r="A26" s="68"/>
      <c r="B26" s="69"/>
      <c r="C26" s="66" t="s">
        <v>895</v>
      </c>
      <c r="D26" s="65" t="s">
        <v>837</v>
      </c>
      <c r="E26" s="67">
        <v>2.955</v>
      </c>
      <c r="F26" s="65">
        <v>7</v>
      </c>
      <c r="G26" s="65" t="s">
        <v>880</v>
      </c>
      <c r="H26" s="65" t="s">
        <v>881</v>
      </c>
      <c r="I26" s="67">
        <v>575</v>
      </c>
      <c r="J26" s="67">
        <v>254.614615384615</v>
      </c>
      <c r="K26" s="67">
        <v>320.405</v>
      </c>
      <c r="L26" s="68"/>
    </row>
    <row r="27" ht="22.5" spans="1:12">
      <c r="A27" s="68"/>
      <c r="B27" s="69"/>
      <c r="C27" s="69" t="s">
        <v>896</v>
      </c>
      <c r="D27" s="68" t="s">
        <v>837</v>
      </c>
      <c r="E27" s="70">
        <v>1.44</v>
      </c>
      <c r="F27" s="71">
        <v>7</v>
      </c>
      <c r="G27" s="68" t="s">
        <v>880</v>
      </c>
      <c r="H27" s="68" t="s">
        <v>90</v>
      </c>
      <c r="I27" s="70">
        <v>415</v>
      </c>
      <c r="J27" s="70">
        <v>124.06</v>
      </c>
      <c r="K27" s="70">
        <v>290.94</v>
      </c>
      <c r="L27" s="68"/>
    </row>
    <row r="28" spans="1:12">
      <c r="A28" s="68"/>
      <c r="B28" s="69" t="s">
        <v>897</v>
      </c>
      <c r="C28" s="69"/>
      <c r="D28" s="68"/>
      <c r="E28" s="70">
        <v>29.725</v>
      </c>
      <c r="F28" s="71"/>
      <c r="G28" s="68"/>
      <c r="H28" s="68"/>
      <c r="I28" s="70">
        <v>5559</v>
      </c>
      <c r="J28" s="70">
        <v>4113.19</v>
      </c>
      <c r="K28" s="70">
        <v>1445.81</v>
      </c>
      <c r="L28" s="68"/>
    </row>
    <row r="29" spans="1:12">
      <c r="A29" s="68"/>
      <c r="B29" s="69"/>
      <c r="C29" s="69" t="s">
        <v>898</v>
      </c>
      <c r="D29" s="68" t="s">
        <v>837</v>
      </c>
      <c r="E29" s="70">
        <v>0.316</v>
      </c>
      <c r="F29" s="71">
        <v>7.5</v>
      </c>
      <c r="G29" s="68" t="s">
        <v>880</v>
      </c>
      <c r="H29" s="68" t="s">
        <v>90</v>
      </c>
      <c r="I29" s="70">
        <v>64</v>
      </c>
      <c r="J29" s="70">
        <v>49.59</v>
      </c>
      <c r="K29" s="70">
        <v>14.41</v>
      </c>
      <c r="L29" s="68"/>
    </row>
    <row r="30" spans="1:12">
      <c r="A30" s="68"/>
      <c r="B30" s="69"/>
      <c r="C30" s="69" t="s">
        <v>898</v>
      </c>
      <c r="D30" s="68" t="s">
        <v>837</v>
      </c>
      <c r="E30" s="70">
        <v>6.239</v>
      </c>
      <c r="F30" s="71">
        <v>6.5</v>
      </c>
      <c r="G30" s="68" t="s">
        <v>880</v>
      </c>
      <c r="H30" s="68" t="s">
        <v>90</v>
      </c>
      <c r="I30" s="70">
        <v>1268</v>
      </c>
      <c r="J30" s="70">
        <v>848.5</v>
      </c>
      <c r="K30" s="70">
        <v>419.5</v>
      </c>
      <c r="L30" s="68"/>
    </row>
    <row r="31" spans="1:12">
      <c r="A31" s="68"/>
      <c r="B31" s="69"/>
      <c r="C31" s="69" t="s">
        <v>898</v>
      </c>
      <c r="D31" s="68" t="s">
        <v>837</v>
      </c>
      <c r="E31" s="70">
        <v>21.081</v>
      </c>
      <c r="F31" s="71">
        <v>6.5</v>
      </c>
      <c r="G31" s="68" t="s">
        <v>880</v>
      </c>
      <c r="H31" s="68" t="s">
        <v>90</v>
      </c>
      <c r="I31" s="70">
        <v>3165</v>
      </c>
      <c r="J31" s="70">
        <v>2867.02</v>
      </c>
      <c r="K31" s="70">
        <v>297.98</v>
      </c>
      <c r="L31" s="68"/>
    </row>
    <row r="32" spans="1:12">
      <c r="A32" s="68"/>
      <c r="B32" s="69"/>
      <c r="C32" s="69" t="s">
        <v>898</v>
      </c>
      <c r="D32" s="68" t="s">
        <v>837</v>
      </c>
      <c r="E32" s="70">
        <v>1.223</v>
      </c>
      <c r="F32" s="71">
        <v>9</v>
      </c>
      <c r="G32" s="68" t="s">
        <v>880</v>
      </c>
      <c r="H32" s="68" t="s">
        <v>90</v>
      </c>
      <c r="I32" s="70">
        <v>830</v>
      </c>
      <c r="J32" s="70">
        <v>230.3</v>
      </c>
      <c r="K32" s="70">
        <v>599.7</v>
      </c>
      <c r="L32" s="68"/>
    </row>
    <row r="33" spans="1:12">
      <c r="A33" s="68"/>
      <c r="B33" s="69"/>
      <c r="C33" s="69" t="s">
        <v>898</v>
      </c>
      <c r="D33" s="68" t="s">
        <v>837</v>
      </c>
      <c r="E33" s="70">
        <v>0.866</v>
      </c>
      <c r="F33" s="71">
        <v>6.5</v>
      </c>
      <c r="G33" s="68" t="s">
        <v>880</v>
      </c>
      <c r="H33" s="68" t="s">
        <v>90</v>
      </c>
      <c r="I33" s="70">
        <v>232</v>
      </c>
      <c r="J33" s="70">
        <v>117.78</v>
      </c>
      <c r="K33" s="70">
        <v>114.22</v>
      </c>
      <c r="L33" s="68"/>
    </row>
    <row r="34" spans="1:12">
      <c r="A34" s="68"/>
      <c r="B34" s="69" t="s">
        <v>375</v>
      </c>
      <c r="C34" s="69"/>
      <c r="D34" s="68"/>
      <c r="E34" s="70">
        <f t="shared" ref="E34:K34" si="7">E35</f>
        <v>15.75</v>
      </c>
      <c r="F34" s="70"/>
      <c r="G34" s="70"/>
      <c r="H34" s="70"/>
      <c r="I34" s="70">
        <f t="shared" si="7"/>
        <v>1336.3</v>
      </c>
      <c r="J34" s="70">
        <f t="shared" si="7"/>
        <v>848.076923076923</v>
      </c>
      <c r="K34" s="70">
        <f t="shared" si="7"/>
        <v>488.223076923077</v>
      </c>
      <c r="L34" s="68"/>
    </row>
    <row r="35" spans="1:12">
      <c r="A35" s="68"/>
      <c r="B35" s="69"/>
      <c r="C35" s="66" t="s">
        <v>899</v>
      </c>
      <c r="D35" s="65" t="s">
        <v>886</v>
      </c>
      <c r="E35" s="67">
        <v>15.75</v>
      </c>
      <c r="F35" s="65">
        <v>7</v>
      </c>
      <c r="G35" s="65" t="s">
        <v>880</v>
      </c>
      <c r="H35" s="65" t="s">
        <v>881</v>
      </c>
      <c r="I35" s="67">
        <v>1336.3</v>
      </c>
      <c r="J35" s="67">
        <v>848.076923076923</v>
      </c>
      <c r="K35" s="67">
        <v>488.223076923077</v>
      </c>
      <c r="L35" s="68"/>
    </row>
    <row r="36" spans="1:12">
      <c r="A36" s="59" t="s">
        <v>394</v>
      </c>
      <c r="B36" s="60"/>
      <c r="C36" s="60"/>
      <c r="D36" s="59"/>
      <c r="E36" s="61">
        <f t="shared" ref="E36:K36" si="8">E37+E39</f>
        <v>19.519</v>
      </c>
      <c r="F36" s="61"/>
      <c r="G36" s="61"/>
      <c r="H36" s="61"/>
      <c r="I36" s="61">
        <f t="shared" si="8"/>
        <v>7572.6</v>
      </c>
      <c r="J36" s="61">
        <f t="shared" si="8"/>
        <v>2024.582</v>
      </c>
      <c r="K36" s="61">
        <f t="shared" si="8"/>
        <v>5548.018</v>
      </c>
      <c r="L36" s="59"/>
    </row>
    <row r="37" spans="1:12">
      <c r="A37" s="68"/>
      <c r="B37" s="69" t="s">
        <v>45</v>
      </c>
      <c r="C37" s="69"/>
      <c r="D37" s="68"/>
      <c r="E37" s="70">
        <v>7.012</v>
      </c>
      <c r="F37" s="71"/>
      <c r="G37" s="68"/>
      <c r="H37" s="68"/>
      <c r="I37" s="70">
        <v>1262.2</v>
      </c>
      <c r="J37" s="70">
        <v>323.63</v>
      </c>
      <c r="K37" s="70">
        <v>938.57</v>
      </c>
      <c r="L37" s="68"/>
    </row>
    <row r="38" ht="33.75" spans="1:12">
      <c r="A38" s="68"/>
      <c r="B38" s="69"/>
      <c r="C38" s="69" t="s">
        <v>900</v>
      </c>
      <c r="D38" s="68" t="s">
        <v>886</v>
      </c>
      <c r="E38" s="70">
        <v>7.012</v>
      </c>
      <c r="F38" s="71">
        <v>6</v>
      </c>
      <c r="G38" s="68" t="s">
        <v>880</v>
      </c>
      <c r="H38" s="68" t="s">
        <v>90</v>
      </c>
      <c r="I38" s="70">
        <v>1262.2</v>
      </c>
      <c r="J38" s="70">
        <v>323.63</v>
      </c>
      <c r="K38" s="70">
        <v>938.57</v>
      </c>
      <c r="L38" s="68"/>
    </row>
    <row r="39" spans="1:12">
      <c r="A39" s="68"/>
      <c r="B39" s="69" t="s">
        <v>443</v>
      </c>
      <c r="C39" s="69"/>
      <c r="D39" s="68"/>
      <c r="E39" s="70">
        <v>12.507</v>
      </c>
      <c r="F39" s="71"/>
      <c r="G39" s="68"/>
      <c r="H39" s="68"/>
      <c r="I39" s="70">
        <v>6310.4</v>
      </c>
      <c r="J39" s="70">
        <f t="shared" ref="J39:J44" si="9">J40</f>
        <v>1700.952</v>
      </c>
      <c r="K39" s="70">
        <f t="shared" ref="K39:K43" si="10">I39-J39</f>
        <v>4609.448</v>
      </c>
      <c r="L39" s="68"/>
    </row>
    <row r="40" ht="22.5" spans="1:12">
      <c r="A40" s="68"/>
      <c r="B40" s="69"/>
      <c r="C40" s="69" t="s">
        <v>901</v>
      </c>
      <c r="D40" s="68" t="s">
        <v>837</v>
      </c>
      <c r="E40" s="70">
        <v>12.507</v>
      </c>
      <c r="F40" s="71">
        <v>6.5</v>
      </c>
      <c r="G40" s="68" t="s">
        <v>880</v>
      </c>
      <c r="H40" s="68" t="s">
        <v>90</v>
      </c>
      <c r="I40" s="70">
        <v>6310.4</v>
      </c>
      <c r="J40" s="70">
        <f>E40*136</f>
        <v>1700.952</v>
      </c>
      <c r="K40" s="70">
        <f t="shared" si="10"/>
        <v>4609.448</v>
      </c>
      <c r="L40" s="68"/>
    </row>
    <row r="41" spans="1:12">
      <c r="A41" s="59" t="s">
        <v>447</v>
      </c>
      <c r="B41" s="60"/>
      <c r="C41" s="60"/>
      <c r="D41" s="59"/>
      <c r="E41" s="61">
        <f t="shared" ref="E41:K41" si="11">E42+E44+E46</f>
        <v>58.118</v>
      </c>
      <c r="F41" s="61"/>
      <c r="G41" s="61"/>
      <c r="H41" s="61"/>
      <c r="I41" s="61">
        <f t="shared" si="11"/>
        <v>9980.8</v>
      </c>
      <c r="J41" s="61">
        <f t="shared" si="11"/>
        <v>4567.24615384615</v>
      </c>
      <c r="K41" s="61">
        <f t="shared" si="11"/>
        <v>5413.55384615385</v>
      </c>
      <c r="L41" s="59"/>
    </row>
    <row r="42" ht="33.75" spans="1:12">
      <c r="A42" s="68"/>
      <c r="B42" s="69" t="s">
        <v>448</v>
      </c>
      <c r="C42" s="69"/>
      <c r="D42" s="68" t="s">
        <v>886</v>
      </c>
      <c r="E42" s="70">
        <v>31.56</v>
      </c>
      <c r="F42" s="71"/>
      <c r="G42" s="68"/>
      <c r="H42" s="68"/>
      <c r="I42" s="70">
        <v>6323</v>
      </c>
      <c r="J42" s="70">
        <f t="shared" si="9"/>
        <v>2854.96615384615</v>
      </c>
      <c r="K42" s="70">
        <f>K43</f>
        <v>3468.03384615385</v>
      </c>
      <c r="L42" s="68"/>
    </row>
    <row r="43" ht="56.25" spans="1:12">
      <c r="A43" s="68"/>
      <c r="B43" s="69"/>
      <c r="C43" s="69" t="s">
        <v>902</v>
      </c>
      <c r="D43" s="68" t="s">
        <v>837</v>
      </c>
      <c r="E43" s="70">
        <v>31.56</v>
      </c>
      <c r="F43" s="71">
        <v>7</v>
      </c>
      <c r="G43" s="68" t="s">
        <v>880</v>
      </c>
      <c r="H43" s="68" t="s">
        <v>90</v>
      </c>
      <c r="I43" s="70">
        <v>6323</v>
      </c>
      <c r="J43" s="70">
        <f>E43*84*F43/6.5</f>
        <v>2854.96615384615</v>
      </c>
      <c r="K43" s="70">
        <f t="shared" si="10"/>
        <v>3468.03384615385</v>
      </c>
      <c r="L43" s="68"/>
    </row>
    <row r="44" spans="1:12">
      <c r="A44" s="68"/>
      <c r="B44" s="69" t="s">
        <v>903</v>
      </c>
      <c r="C44" s="69"/>
      <c r="D44" s="68"/>
      <c r="E44" s="70">
        <f>E45</f>
        <v>10.4</v>
      </c>
      <c r="F44" s="70"/>
      <c r="G44" s="70"/>
      <c r="H44" s="70"/>
      <c r="I44" s="70">
        <f>I45</f>
        <v>1134</v>
      </c>
      <c r="J44" s="70">
        <f t="shared" si="9"/>
        <v>832</v>
      </c>
      <c r="K44" s="70">
        <f>K45</f>
        <v>302</v>
      </c>
      <c r="L44" s="68"/>
    </row>
    <row r="45" spans="1:12">
      <c r="A45" s="68"/>
      <c r="B45" s="69"/>
      <c r="C45" s="66" t="s">
        <v>904</v>
      </c>
      <c r="D45" s="65" t="s">
        <v>886</v>
      </c>
      <c r="E45" s="67">
        <v>10.4</v>
      </c>
      <c r="F45" s="65">
        <v>6.5</v>
      </c>
      <c r="G45" s="65" t="s">
        <v>880</v>
      </c>
      <c r="H45" s="65" t="s">
        <v>881</v>
      </c>
      <c r="I45" s="67">
        <v>1134</v>
      </c>
      <c r="J45" s="67">
        <v>832</v>
      </c>
      <c r="K45" s="67">
        <v>302</v>
      </c>
      <c r="L45" s="68"/>
    </row>
    <row r="46" spans="1:12">
      <c r="A46" s="68"/>
      <c r="B46" s="69" t="s">
        <v>905</v>
      </c>
      <c r="C46" s="69"/>
      <c r="D46" s="68"/>
      <c r="E46" s="70">
        <f t="shared" ref="E46:K46" si="12">E47+E48</f>
        <v>16.158</v>
      </c>
      <c r="F46" s="70"/>
      <c r="G46" s="70"/>
      <c r="H46" s="70"/>
      <c r="I46" s="70">
        <f t="shared" si="12"/>
        <v>2523.8</v>
      </c>
      <c r="J46" s="70">
        <f t="shared" si="12"/>
        <v>880.28</v>
      </c>
      <c r="K46" s="70">
        <f t="shared" si="12"/>
        <v>1643.52</v>
      </c>
      <c r="L46" s="68"/>
    </row>
    <row r="47" ht="22.5" spans="1:12">
      <c r="A47" s="68"/>
      <c r="B47" s="69"/>
      <c r="C47" s="66" t="s">
        <v>906</v>
      </c>
      <c r="D47" s="65" t="s">
        <v>886</v>
      </c>
      <c r="E47" s="67">
        <v>14.156</v>
      </c>
      <c r="F47" s="65">
        <v>6.5</v>
      </c>
      <c r="G47" s="65" t="s">
        <v>880</v>
      </c>
      <c r="H47" s="65" t="s">
        <v>881</v>
      </c>
      <c r="I47" s="67">
        <v>2123.4</v>
      </c>
      <c r="J47" s="67">
        <v>707.8</v>
      </c>
      <c r="K47" s="67">
        <v>1415.6</v>
      </c>
      <c r="L47" s="68"/>
    </row>
    <row r="48" spans="1:12">
      <c r="A48" s="68"/>
      <c r="B48" s="69"/>
      <c r="C48" s="66" t="s">
        <v>907</v>
      </c>
      <c r="D48" s="65" t="s">
        <v>837</v>
      </c>
      <c r="E48" s="67">
        <v>2.002</v>
      </c>
      <c r="F48" s="65">
        <v>7</v>
      </c>
      <c r="G48" s="65" t="s">
        <v>880</v>
      </c>
      <c r="H48" s="65" t="s">
        <v>881</v>
      </c>
      <c r="I48" s="67">
        <v>400.4</v>
      </c>
      <c r="J48" s="67">
        <v>172.48</v>
      </c>
      <c r="K48" s="67">
        <v>227.92</v>
      </c>
      <c r="L48" s="68"/>
    </row>
    <row r="49" spans="1:12">
      <c r="A49" s="59" t="s">
        <v>571</v>
      </c>
      <c r="B49" s="60"/>
      <c r="C49" s="60"/>
      <c r="D49" s="59"/>
      <c r="E49" s="61">
        <v>19.028</v>
      </c>
      <c r="F49" s="74"/>
      <c r="G49" s="59"/>
      <c r="H49" s="59"/>
      <c r="I49" s="61">
        <f t="shared" ref="I49:K49" si="13">I50</f>
        <v>3380.4</v>
      </c>
      <c r="J49" s="61">
        <f t="shared" si="13"/>
        <v>1721.3</v>
      </c>
      <c r="K49" s="61">
        <f t="shared" si="13"/>
        <v>1659.1</v>
      </c>
      <c r="L49" s="59"/>
    </row>
    <row r="50" spans="1:12">
      <c r="A50" s="68"/>
      <c r="B50" s="69" t="s">
        <v>769</v>
      </c>
      <c r="C50" s="69"/>
      <c r="D50" s="68"/>
      <c r="E50" s="70">
        <v>19.028</v>
      </c>
      <c r="F50" s="71"/>
      <c r="G50" s="68"/>
      <c r="H50" s="68"/>
      <c r="I50" s="70">
        <v>3380.4</v>
      </c>
      <c r="J50" s="70">
        <f>J51</f>
        <v>1721.3</v>
      </c>
      <c r="K50" s="70">
        <v>1659.1</v>
      </c>
      <c r="L50" s="68"/>
    </row>
    <row r="51" spans="1:12">
      <c r="A51" s="68"/>
      <c r="B51" s="69"/>
      <c r="C51" s="69" t="s">
        <v>908</v>
      </c>
      <c r="D51" s="68" t="s">
        <v>837</v>
      </c>
      <c r="E51" s="70">
        <v>19.028</v>
      </c>
      <c r="F51" s="71">
        <v>7</v>
      </c>
      <c r="G51" s="68" t="s">
        <v>880</v>
      </c>
      <c r="H51" s="68" t="s">
        <v>90</v>
      </c>
      <c r="I51" s="70">
        <v>3380.4</v>
      </c>
      <c r="J51" s="70">
        <v>1721.3</v>
      </c>
      <c r="K51" s="70">
        <v>1659.1</v>
      </c>
      <c r="L51" s="68"/>
    </row>
  </sheetData>
  <mergeCells count="8">
    <mergeCell ref="A2:L2"/>
    <mergeCell ref="A3:B3"/>
    <mergeCell ref="E3:G3"/>
    <mergeCell ref="I3:K3"/>
    <mergeCell ref="C3:C4"/>
    <mergeCell ref="D3:D4"/>
    <mergeCell ref="H3:H4"/>
    <mergeCell ref="L3:L4"/>
  </mergeCells>
  <pageMargins left="0.751388888888889" right="0.751388888888889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"/>
  <sheetViews>
    <sheetView workbookViewId="0">
      <selection activeCell="F44" sqref="F44"/>
    </sheetView>
  </sheetViews>
  <sheetFormatPr defaultColWidth="9" defaultRowHeight="13.5" outlineLevelRow="6"/>
  <sheetData>
    <row r="1" spans="1:11">
      <c r="A1" s="24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ht="21.75" spans="1:11">
      <c r="A2" s="43" t="s">
        <v>909</v>
      </c>
      <c r="B2" s="43"/>
      <c r="C2" s="43"/>
      <c r="D2" s="43"/>
      <c r="E2" s="43"/>
      <c r="F2" s="43"/>
      <c r="G2" s="43"/>
      <c r="H2" s="43"/>
      <c r="I2" s="43"/>
      <c r="J2" s="43"/>
      <c r="K2" s="49"/>
    </row>
    <row r="3" spans="1:11">
      <c r="A3" s="44" t="s">
        <v>70</v>
      </c>
      <c r="B3" s="44"/>
      <c r="C3" s="44" t="s">
        <v>71</v>
      </c>
      <c r="D3" s="44" t="s">
        <v>72</v>
      </c>
      <c r="E3" s="44" t="s">
        <v>73</v>
      </c>
      <c r="F3" s="44"/>
      <c r="G3" s="44" t="s">
        <v>835</v>
      </c>
      <c r="H3" s="44" t="s">
        <v>75</v>
      </c>
      <c r="I3" s="44"/>
      <c r="J3" s="44"/>
      <c r="K3" s="50" t="s">
        <v>76</v>
      </c>
    </row>
    <row r="4" ht="24" spans="1:11">
      <c r="A4" s="45" t="s">
        <v>77</v>
      </c>
      <c r="B4" s="45" t="s">
        <v>78</v>
      </c>
      <c r="C4" s="45"/>
      <c r="D4" s="45"/>
      <c r="E4" s="45" t="s">
        <v>80</v>
      </c>
      <c r="F4" s="45" t="s">
        <v>81</v>
      </c>
      <c r="G4" s="45"/>
      <c r="H4" s="45" t="s">
        <v>82</v>
      </c>
      <c r="I4" s="45" t="s">
        <v>83</v>
      </c>
      <c r="J4" s="45" t="s">
        <v>84</v>
      </c>
      <c r="K4" s="51"/>
    </row>
    <row r="5" ht="22.5" spans="1:11">
      <c r="A5" s="46" t="s">
        <v>910</v>
      </c>
      <c r="B5" s="46"/>
      <c r="C5" s="46"/>
      <c r="D5" s="47"/>
      <c r="E5" s="48">
        <v>0.99</v>
      </c>
      <c r="F5" s="48"/>
      <c r="G5" s="47"/>
      <c r="H5" s="48">
        <v>85</v>
      </c>
      <c r="I5" s="48">
        <v>37.8</v>
      </c>
      <c r="J5" s="48">
        <v>47.2</v>
      </c>
      <c r="K5" s="47"/>
    </row>
    <row r="6" spans="1:11">
      <c r="A6" s="46"/>
      <c r="B6" s="46" t="s">
        <v>804</v>
      </c>
      <c r="C6" s="46"/>
      <c r="D6" s="47"/>
      <c r="E6" s="48">
        <v>0.99</v>
      </c>
      <c r="F6" s="48"/>
      <c r="G6" s="47"/>
      <c r="H6" s="48">
        <v>85</v>
      </c>
      <c r="I6" s="48">
        <v>37.8</v>
      </c>
      <c r="J6" s="48">
        <v>47.2</v>
      </c>
      <c r="K6" s="47"/>
    </row>
    <row r="7" spans="1:11">
      <c r="A7" s="46"/>
      <c r="B7" s="46"/>
      <c r="C7" s="46" t="s">
        <v>911</v>
      </c>
      <c r="D7" s="47" t="s">
        <v>837</v>
      </c>
      <c r="E7" s="48">
        <v>0.99</v>
      </c>
      <c r="F7" s="48">
        <v>4</v>
      </c>
      <c r="G7" s="47" t="s">
        <v>90</v>
      </c>
      <c r="H7" s="48">
        <v>85</v>
      </c>
      <c r="I7" s="48">
        <v>37.8</v>
      </c>
      <c r="J7" s="48">
        <v>47.2</v>
      </c>
      <c r="K7" s="52"/>
    </row>
  </sheetData>
  <mergeCells count="8">
    <mergeCell ref="A2:K2"/>
    <mergeCell ref="A3:B3"/>
    <mergeCell ref="E3:F3"/>
    <mergeCell ref="H3:J3"/>
    <mergeCell ref="C3:C4"/>
    <mergeCell ref="D3:D4"/>
    <mergeCell ref="G3:G4"/>
    <mergeCell ref="K3:K4"/>
  </mergeCells>
  <pageMargins left="0.75" right="0.75" top="1" bottom="1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248"/>
  <sheetViews>
    <sheetView view="pageBreakPreview" zoomScaleNormal="100" zoomScaleSheetLayoutView="100" workbookViewId="0">
      <selection activeCell="J9" sqref="J9"/>
    </sheetView>
  </sheetViews>
  <sheetFormatPr defaultColWidth="9" defaultRowHeight="13.5"/>
  <cols>
    <col min="9" max="9" width="9" style="23"/>
  </cols>
  <sheetData>
    <row r="1" spans="1:19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2.5" spans="1:19">
      <c r="A2" s="2" t="s">
        <v>912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5"/>
      <c r="B3" s="25"/>
      <c r="C3" s="25"/>
      <c r="D3" s="25"/>
      <c r="E3" s="25"/>
      <c r="F3" s="26"/>
      <c r="G3" s="26"/>
      <c r="H3" s="26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>
      <c r="A4" s="10" t="s">
        <v>913</v>
      </c>
      <c r="B4" s="27" t="s">
        <v>914</v>
      </c>
      <c r="C4" s="28"/>
      <c r="D4" s="10" t="s">
        <v>71</v>
      </c>
      <c r="E4" s="27" t="s">
        <v>915</v>
      </c>
      <c r="F4" s="29"/>
      <c r="G4" s="29"/>
      <c r="H4" s="29"/>
      <c r="I4" s="10" t="s">
        <v>916</v>
      </c>
      <c r="J4" s="33" t="s">
        <v>73</v>
      </c>
      <c r="K4" s="34"/>
      <c r="L4" s="34"/>
      <c r="M4" s="35"/>
      <c r="N4" s="10" t="s">
        <v>917</v>
      </c>
      <c r="O4" s="36" t="s">
        <v>918</v>
      </c>
      <c r="P4" s="37"/>
      <c r="Q4" s="37"/>
      <c r="R4" s="38"/>
      <c r="S4" s="39" t="s">
        <v>919</v>
      </c>
    </row>
    <row r="5" spans="1:19">
      <c r="A5" s="30"/>
      <c r="B5" s="10" t="s">
        <v>77</v>
      </c>
      <c r="C5" s="10" t="s">
        <v>78</v>
      </c>
      <c r="D5" s="30"/>
      <c r="E5" s="5" t="s">
        <v>920</v>
      </c>
      <c r="F5" s="5" t="s">
        <v>921</v>
      </c>
      <c r="G5" s="5" t="s">
        <v>922</v>
      </c>
      <c r="H5" s="5"/>
      <c r="I5" s="30"/>
      <c r="J5" s="10" t="s">
        <v>923</v>
      </c>
      <c r="K5" s="10" t="s">
        <v>924</v>
      </c>
      <c r="L5" s="10" t="s">
        <v>925</v>
      </c>
      <c r="M5" s="10" t="s">
        <v>877</v>
      </c>
      <c r="N5" s="30"/>
      <c r="O5" s="10" t="s">
        <v>926</v>
      </c>
      <c r="P5" s="36" t="s">
        <v>927</v>
      </c>
      <c r="Q5" s="37"/>
      <c r="R5" s="38"/>
      <c r="S5" s="40"/>
    </row>
    <row r="6" ht="22.5" spans="1:19">
      <c r="A6" s="11"/>
      <c r="B6" s="11"/>
      <c r="C6" s="11"/>
      <c r="D6" s="11"/>
      <c r="E6" s="5"/>
      <c r="F6" s="5"/>
      <c r="G6" s="5" t="s">
        <v>928</v>
      </c>
      <c r="H6" s="5" t="s">
        <v>929</v>
      </c>
      <c r="I6" s="11"/>
      <c r="J6" s="11"/>
      <c r="K6" s="11"/>
      <c r="L6" s="11"/>
      <c r="M6" s="11"/>
      <c r="N6" s="11"/>
      <c r="O6" s="11"/>
      <c r="P6" s="16" t="s">
        <v>82</v>
      </c>
      <c r="Q6" s="5" t="s">
        <v>930</v>
      </c>
      <c r="R6" s="16" t="s">
        <v>931</v>
      </c>
      <c r="S6" s="41"/>
    </row>
    <row r="7" spans="1:19">
      <c r="A7" s="12"/>
      <c r="B7" s="12"/>
      <c r="C7" s="12"/>
      <c r="D7" s="12" t="s">
        <v>932</v>
      </c>
      <c r="E7" s="12"/>
      <c r="F7" s="12"/>
      <c r="G7" s="12"/>
      <c r="H7" s="12"/>
      <c r="I7" s="12"/>
      <c r="J7" s="12">
        <f>J8+J62+J147</f>
        <v>21195</v>
      </c>
      <c r="K7" s="12"/>
      <c r="L7" s="12"/>
      <c r="M7" s="12"/>
      <c r="N7" s="12"/>
      <c r="O7" s="15">
        <f t="shared" ref="O7:R7" si="0">O8+O62+O147</f>
        <v>113.5</v>
      </c>
      <c r="P7" s="15">
        <f t="shared" si="0"/>
        <v>2455</v>
      </c>
      <c r="Q7" s="15">
        <f t="shared" si="0"/>
        <v>1073</v>
      </c>
      <c r="R7" s="15">
        <f t="shared" si="0"/>
        <v>1382</v>
      </c>
      <c r="S7" s="12"/>
    </row>
    <row r="8" spans="1:19">
      <c r="A8" s="12" t="s">
        <v>933</v>
      </c>
      <c r="B8" s="12"/>
      <c r="C8" s="12"/>
      <c r="D8" s="12" t="s">
        <v>934</v>
      </c>
      <c r="E8" s="12"/>
      <c r="F8" s="12"/>
      <c r="G8" s="12"/>
      <c r="H8" s="12"/>
      <c r="I8" s="12"/>
      <c r="J8" s="12">
        <f>SUM(J9:J61)</f>
        <v>6428</v>
      </c>
      <c r="K8" s="12">
        <v>0</v>
      </c>
      <c r="L8" s="12">
        <v>0</v>
      </c>
      <c r="M8" s="12"/>
      <c r="N8" s="12"/>
      <c r="O8" s="15">
        <f t="shared" ref="O8:R8" si="1">SUM(O9:O61)</f>
        <v>24.5</v>
      </c>
      <c r="P8" s="15">
        <f t="shared" si="1"/>
        <v>1292.7</v>
      </c>
      <c r="Q8" s="15">
        <f t="shared" si="1"/>
        <v>730.2</v>
      </c>
      <c r="R8" s="15">
        <f t="shared" si="1"/>
        <v>562.5</v>
      </c>
      <c r="S8" s="12"/>
    </row>
    <row r="9" ht="78.75" spans="1:19">
      <c r="A9" s="5">
        <v>1</v>
      </c>
      <c r="B9" s="5" t="s">
        <v>935</v>
      </c>
      <c r="C9" s="5" t="s">
        <v>936</v>
      </c>
      <c r="D9" s="13" t="s">
        <v>937</v>
      </c>
      <c r="E9" s="5" t="s">
        <v>938</v>
      </c>
      <c r="F9" s="5" t="s">
        <v>939</v>
      </c>
      <c r="G9" s="5">
        <v>11.158</v>
      </c>
      <c r="H9" s="5">
        <v>11.24</v>
      </c>
      <c r="I9" s="5" t="s">
        <v>940</v>
      </c>
      <c r="J9" s="5">
        <v>82</v>
      </c>
      <c r="K9" s="5">
        <v>6</v>
      </c>
      <c r="L9" s="5">
        <v>20</v>
      </c>
      <c r="M9" s="5" t="s">
        <v>941</v>
      </c>
      <c r="N9" s="5" t="s">
        <v>881</v>
      </c>
      <c r="O9" s="17">
        <v>0.5</v>
      </c>
      <c r="P9" s="17">
        <v>6.7</v>
      </c>
      <c r="Q9" s="17">
        <v>5.7</v>
      </c>
      <c r="R9" s="17">
        <v>1</v>
      </c>
      <c r="S9" s="5"/>
    </row>
    <row r="10" ht="78.75" spans="1:19">
      <c r="A10" s="5">
        <v>2</v>
      </c>
      <c r="B10" s="5" t="s">
        <v>935</v>
      </c>
      <c r="C10" s="5" t="s">
        <v>936</v>
      </c>
      <c r="D10" s="13" t="s">
        <v>942</v>
      </c>
      <c r="E10" s="5" t="s">
        <v>938</v>
      </c>
      <c r="F10" s="5" t="s">
        <v>939</v>
      </c>
      <c r="G10" s="5">
        <v>11.41</v>
      </c>
      <c r="H10" s="5">
        <v>11.445</v>
      </c>
      <c r="I10" s="5" t="s">
        <v>940</v>
      </c>
      <c r="J10" s="5">
        <v>35</v>
      </c>
      <c r="K10" s="5">
        <v>6</v>
      </c>
      <c r="L10" s="5">
        <v>20</v>
      </c>
      <c r="M10" s="5" t="s">
        <v>941</v>
      </c>
      <c r="N10" s="5" t="s">
        <v>881</v>
      </c>
      <c r="O10" s="17">
        <v>0.5</v>
      </c>
      <c r="P10" s="17">
        <v>2.9</v>
      </c>
      <c r="Q10" s="17">
        <v>2.5</v>
      </c>
      <c r="R10" s="17">
        <v>0.4</v>
      </c>
      <c r="S10" s="5"/>
    </row>
    <row r="11" ht="67.5" spans="1:19">
      <c r="A11" s="5">
        <v>3</v>
      </c>
      <c r="B11" s="5" t="s">
        <v>935</v>
      </c>
      <c r="C11" s="5" t="s">
        <v>936</v>
      </c>
      <c r="D11" s="13" t="s">
        <v>943</v>
      </c>
      <c r="E11" s="5" t="s">
        <v>938</v>
      </c>
      <c r="F11" s="5" t="s">
        <v>939</v>
      </c>
      <c r="G11" s="5">
        <v>14.175</v>
      </c>
      <c r="H11" s="5">
        <v>14.26</v>
      </c>
      <c r="I11" s="5" t="s">
        <v>944</v>
      </c>
      <c r="J11" s="5">
        <v>85</v>
      </c>
      <c r="K11" s="5">
        <v>6</v>
      </c>
      <c r="L11" s="5">
        <v>20</v>
      </c>
      <c r="M11" s="5" t="s">
        <v>941</v>
      </c>
      <c r="N11" s="5" t="s">
        <v>881</v>
      </c>
      <c r="O11" s="17"/>
      <c r="P11" s="17">
        <v>7</v>
      </c>
      <c r="Q11" s="17">
        <v>6</v>
      </c>
      <c r="R11" s="17">
        <v>1</v>
      </c>
      <c r="S11" s="5"/>
    </row>
    <row r="12" ht="67.5" spans="1:19">
      <c r="A12" s="5">
        <v>4</v>
      </c>
      <c r="B12" s="5" t="s">
        <v>935</v>
      </c>
      <c r="C12" s="5" t="s">
        <v>936</v>
      </c>
      <c r="D12" s="13" t="s">
        <v>945</v>
      </c>
      <c r="E12" s="5" t="s">
        <v>938</v>
      </c>
      <c r="F12" s="5" t="s">
        <v>939</v>
      </c>
      <c r="G12" s="5">
        <v>14.322</v>
      </c>
      <c r="H12" s="5">
        <v>14.412</v>
      </c>
      <c r="I12" s="5" t="s">
        <v>944</v>
      </c>
      <c r="J12" s="5">
        <v>90</v>
      </c>
      <c r="K12" s="5">
        <v>6</v>
      </c>
      <c r="L12" s="5">
        <v>20</v>
      </c>
      <c r="M12" s="5" t="s">
        <v>941</v>
      </c>
      <c r="N12" s="5" t="s">
        <v>881</v>
      </c>
      <c r="O12" s="17"/>
      <c r="P12" s="17">
        <v>7.4</v>
      </c>
      <c r="Q12" s="17">
        <v>6.3</v>
      </c>
      <c r="R12" s="17">
        <v>1.1</v>
      </c>
      <c r="S12" s="5"/>
    </row>
    <row r="13" ht="78.75" spans="1:19">
      <c r="A13" s="5">
        <v>5</v>
      </c>
      <c r="B13" s="5" t="s">
        <v>935</v>
      </c>
      <c r="C13" s="5" t="s">
        <v>936</v>
      </c>
      <c r="D13" s="13" t="s">
        <v>946</v>
      </c>
      <c r="E13" s="5" t="s">
        <v>938</v>
      </c>
      <c r="F13" s="5" t="s">
        <v>939</v>
      </c>
      <c r="G13" s="5">
        <v>9.77</v>
      </c>
      <c r="H13" s="5">
        <v>10.05</v>
      </c>
      <c r="I13" s="5" t="s">
        <v>940</v>
      </c>
      <c r="J13" s="5">
        <v>280</v>
      </c>
      <c r="K13" s="5">
        <v>6</v>
      </c>
      <c r="L13" s="5">
        <v>20</v>
      </c>
      <c r="M13" s="5" t="s">
        <v>941</v>
      </c>
      <c r="N13" s="5" t="s">
        <v>881</v>
      </c>
      <c r="O13" s="17">
        <v>0.5</v>
      </c>
      <c r="P13" s="17">
        <v>23</v>
      </c>
      <c r="Q13" s="17">
        <v>19.6</v>
      </c>
      <c r="R13" s="17">
        <v>3.4</v>
      </c>
      <c r="S13" s="5"/>
    </row>
    <row r="14" ht="67.5" spans="1:19">
      <c r="A14" s="5">
        <v>6</v>
      </c>
      <c r="B14" s="5" t="s">
        <v>935</v>
      </c>
      <c r="C14" s="5" t="s">
        <v>947</v>
      </c>
      <c r="D14" s="13" t="s">
        <v>948</v>
      </c>
      <c r="E14" s="5" t="s">
        <v>949</v>
      </c>
      <c r="F14" s="5" t="s">
        <v>950</v>
      </c>
      <c r="G14" s="5">
        <v>32.45</v>
      </c>
      <c r="H14" s="5">
        <v>32.53</v>
      </c>
      <c r="I14" s="5" t="s">
        <v>940</v>
      </c>
      <c r="J14" s="5">
        <v>66</v>
      </c>
      <c r="K14" s="5">
        <v>4.5</v>
      </c>
      <c r="L14" s="5">
        <v>20</v>
      </c>
      <c r="M14" s="5" t="s">
        <v>941</v>
      </c>
      <c r="N14" s="5" t="s">
        <v>90</v>
      </c>
      <c r="O14" s="17">
        <v>0.5</v>
      </c>
      <c r="P14" s="17">
        <v>48.3</v>
      </c>
      <c r="Q14" s="17">
        <v>6.2</v>
      </c>
      <c r="R14" s="17">
        <v>42.1</v>
      </c>
      <c r="S14" s="5"/>
    </row>
    <row r="15" ht="22.5" spans="1:19">
      <c r="A15" s="5">
        <v>7</v>
      </c>
      <c r="B15" s="5" t="s">
        <v>935</v>
      </c>
      <c r="C15" s="5" t="s">
        <v>947</v>
      </c>
      <c r="D15" s="13" t="s">
        <v>951</v>
      </c>
      <c r="E15" s="5" t="s">
        <v>949</v>
      </c>
      <c r="F15" s="5" t="s">
        <v>950</v>
      </c>
      <c r="G15" s="5">
        <v>4.467</v>
      </c>
      <c r="H15" s="5">
        <v>4.484</v>
      </c>
      <c r="I15" s="5" t="s">
        <v>940</v>
      </c>
      <c r="J15" s="5">
        <v>17</v>
      </c>
      <c r="K15" s="5"/>
      <c r="L15" s="5"/>
      <c r="M15" s="5"/>
      <c r="N15" s="5"/>
      <c r="O15" s="17">
        <v>0.5</v>
      </c>
      <c r="P15" s="17">
        <v>0</v>
      </c>
      <c r="Q15" s="17">
        <v>0</v>
      </c>
      <c r="R15" s="17">
        <v>0</v>
      </c>
      <c r="S15" s="5"/>
    </row>
    <row r="16" ht="123.75" spans="1:19">
      <c r="A16" s="5">
        <v>8</v>
      </c>
      <c r="B16" s="5" t="s">
        <v>935</v>
      </c>
      <c r="C16" s="5" t="s">
        <v>947</v>
      </c>
      <c r="D16" s="13" t="s">
        <v>952</v>
      </c>
      <c r="E16" s="5" t="s">
        <v>949</v>
      </c>
      <c r="F16" s="5" t="s">
        <v>950</v>
      </c>
      <c r="G16" s="5"/>
      <c r="H16" s="5"/>
      <c r="I16" s="5" t="s">
        <v>944</v>
      </c>
      <c r="J16" s="5">
        <v>715</v>
      </c>
      <c r="K16" s="5">
        <v>7</v>
      </c>
      <c r="L16" s="5">
        <v>20</v>
      </c>
      <c r="M16" s="5" t="s">
        <v>941</v>
      </c>
      <c r="N16" s="5">
        <v>2017</v>
      </c>
      <c r="O16" s="17"/>
      <c r="P16" s="17">
        <v>725</v>
      </c>
      <c r="Q16" s="17">
        <v>415</v>
      </c>
      <c r="R16" s="17">
        <v>310</v>
      </c>
      <c r="S16" s="13" t="s">
        <v>953</v>
      </c>
    </row>
    <row r="17" ht="157.5" spans="1:19">
      <c r="A17" s="5">
        <v>9</v>
      </c>
      <c r="B17" s="5" t="s">
        <v>935</v>
      </c>
      <c r="C17" s="5" t="s">
        <v>947</v>
      </c>
      <c r="D17" s="13" t="s">
        <v>954</v>
      </c>
      <c r="E17" s="5" t="s">
        <v>955</v>
      </c>
      <c r="F17" s="5" t="s">
        <v>956</v>
      </c>
      <c r="G17" s="5"/>
      <c r="H17" s="5"/>
      <c r="I17" s="5" t="s">
        <v>944</v>
      </c>
      <c r="J17" s="5">
        <v>799</v>
      </c>
      <c r="K17" s="5" t="s">
        <v>957</v>
      </c>
      <c r="L17" s="5">
        <v>20</v>
      </c>
      <c r="M17" s="5" t="s">
        <v>941</v>
      </c>
      <c r="N17" s="5">
        <v>2017</v>
      </c>
      <c r="O17" s="17"/>
      <c r="P17" s="17">
        <v>382</v>
      </c>
      <c r="Q17" s="17">
        <v>192.2</v>
      </c>
      <c r="R17" s="17">
        <v>189.8</v>
      </c>
      <c r="S17" s="13"/>
    </row>
    <row r="18" ht="45" spans="1:19">
      <c r="A18" s="5">
        <v>10</v>
      </c>
      <c r="B18" s="5" t="s">
        <v>935</v>
      </c>
      <c r="C18" s="5" t="s">
        <v>820</v>
      </c>
      <c r="D18" s="13" t="s">
        <v>958</v>
      </c>
      <c r="E18" s="5" t="s">
        <v>959</v>
      </c>
      <c r="F18" s="5" t="s">
        <v>960</v>
      </c>
      <c r="G18" s="5">
        <v>21.725</v>
      </c>
      <c r="H18" s="5">
        <v>21.8</v>
      </c>
      <c r="I18" s="5" t="s">
        <v>940</v>
      </c>
      <c r="J18" s="5">
        <v>10</v>
      </c>
      <c r="K18" s="5"/>
      <c r="L18" s="5"/>
      <c r="M18" s="5"/>
      <c r="N18" s="5"/>
      <c r="O18" s="17">
        <v>0.5</v>
      </c>
      <c r="P18" s="17">
        <v>0</v>
      </c>
      <c r="Q18" s="17">
        <v>0</v>
      </c>
      <c r="R18" s="17">
        <v>0</v>
      </c>
      <c r="S18" s="5"/>
    </row>
    <row r="19" ht="56.25" spans="1:19">
      <c r="A19" s="5">
        <v>11</v>
      </c>
      <c r="B19" s="5" t="s">
        <v>935</v>
      </c>
      <c r="C19" s="5" t="s">
        <v>820</v>
      </c>
      <c r="D19" s="13" t="s">
        <v>961</v>
      </c>
      <c r="E19" s="5" t="s">
        <v>962</v>
      </c>
      <c r="F19" s="5" t="s">
        <v>963</v>
      </c>
      <c r="G19" s="5">
        <v>22.2</v>
      </c>
      <c r="H19" s="5">
        <v>22.213</v>
      </c>
      <c r="I19" s="5" t="s">
        <v>940</v>
      </c>
      <c r="J19" s="5">
        <v>13</v>
      </c>
      <c r="K19" s="5"/>
      <c r="L19" s="5"/>
      <c r="M19" s="5"/>
      <c r="N19" s="5"/>
      <c r="O19" s="17">
        <v>0.5</v>
      </c>
      <c r="P19" s="17">
        <v>0</v>
      </c>
      <c r="Q19" s="17">
        <v>0</v>
      </c>
      <c r="R19" s="17">
        <v>0</v>
      </c>
      <c r="S19" s="5"/>
    </row>
    <row r="20" ht="56.25" spans="1:19">
      <c r="A20" s="5">
        <v>12</v>
      </c>
      <c r="B20" s="5" t="s">
        <v>935</v>
      </c>
      <c r="C20" s="5" t="s">
        <v>820</v>
      </c>
      <c r="D20" s="13" t="s">
        <v>964</v>
      </c>
      <c r="E20" s="5" t="s">
        <v>962</v>
      </c>
      <c r="F20" s="5" t="s">
        <v>963</v>
      </c>
      <c r="G20" s="5">
        <v>22.5</v>
      </c>
      <c r="H20" s="5">
        <v>22.519</v>
      </c>
      <c r="I20" s="5" t="s">
        <v>940</v>
      </c>
      <c r="J20" s="5">
        <v>19</v>
      </c>
      <c r="K20" s="5"/>
      <c r="L20" s="5"/>
      <c r="M20" s="5"/>
      <c r="N20" s="5"/>
      <c r="O20" s="17">
        <v>0.5</v>
      </c>
      <c r="P20" s="17">
        <v>0</v>
      </c>
      <c r="Q20" s="17">
        <v>0</v>
      </c>
      <c r="R20" s="17">
        <v>0</v>
      </c>
      <c r="S20" s="5"/>
    </row>
    <row r="21" ht="56.25" spans="1:19">
      <c r="A21" s="5">
        <v>13</v>
      </c>
      <c r="B21" s="5" t="s">
        <v>935</v>
      </c>
      <c r="C21" s="5" t="s">
        <v>820</v>
      </c>
      <c r="D21" s="13" t="s">
        <v>965</v>
      </c>
      <c r="E21" s="5" t="s">
        <v>962</v>
      </c>
      <c r="F21" s="5" t="s">
        <v>963</v>
      </c>
      <c r="G21" s="5">
        <v>22.8</v>
      </c>
      <c r="H21" s="5">
        <v>22.811</v>
      </c>
      <c r="I21" s="5" t="s">
        <v>940</v>
      </c>
      <c r="J21" s="5">
        <v>11</v>
      </c>
      <c r="K21" s="5"/>
      <c r="L21" s="5"/>
      <c r="M21" s="5"/>
      <c r="N21" s="5"/>
      <c r="O21" s="17">
        <v>0.5</v>
      </c>
      <c r="P21" s="17">
        <v>0</v>
      </c>
      <c r="Q21" s="17">
        <v>0</v>
      </c>
      <c r="R21" s="17">
        <v>0</v>
      </c>
      <c r="S21" s="5"/>
    </row>
    <row r="22" ht="56.25" spans="1:19">
      <c r="A22" s="5">
        <v>14</v>
      </c>
      <c r="B22" s="5" t="s">
        <v>935</v>
      </c>
      <c r="C22" s="5" t="s">
        <v>820</v>
      </c>
      <c r="D22" s="13" t="s">
        <v>966</v>
      </c>
      <c r="E22" s="5" t="s">
        <v>962</v>
      </c>
      <c r="F22" s="5" t="s">
        <v>963</v>
      </c>
      <c r="G22" s="5">
        <v>24.05</v>
      </c>
      <c r="H22" s="5">
        <v>24.061</v>
      </c>
      <c r="I22" s="5" t="s">
        <v>940</v>
      </c>
      <c r="J22" s="5">
        <v>11</v>
      </c>
      <c r="K22" s="5"/>
      <c r="L22" s="5"/>
      <c r="M22" s="5"/>
      <c r="N22" s="5"/>
      <c r="O22" s="17">
        <v>0.5</v>
      </c>
      <c r="P22" s="17">
        <v>0</v>
      </c>
      <c r="Q22" s="17">
        <v>0</v>
      </c>
      <c r="R22" s="17">
        <v>0</v>
      </c>
      <c r="S22" s="5"/>
    </row>
    <row r="23" ht="56.25" spans="1:19">
      <c r="A23" s="5">
        <v>15</v>
      </c>
      <c r="B23" s="5" t="s">
        <v>935</v>
      </c>
      <c r="C23" s="5" t="s">
        <v>820</v>
      </c>
      <c r="D23" s="13" t="s">
        <v>967</v>
      </c>
      <c r="E23" s="5" t="s">
        <v>962</v>
      </c>
      <c r="F23" s="5" t="s">
        <v>963</v>
      </c>
      <c r="G23" s="5">
        <v>25.25</v>
      </c>
      <c r="H23" s="5">
        <v>25.261</v>
      </c>
      <c r="I23" s="5" t="s">
        <v>940</v>
      </c>
      <c r="J23" s="5">
        <v>11</v>
      </c>
      <c r="K23" s="5"/>
      <c r="L23" s="5"/>
      <c r="M23" s="5"/>
      <c r="N23" s="5"/>
      <c r="O23" s="17">
        <v>0.5</v>
      </c>
      <c r="P23" s="17">
        <v>0</v>
      </c>
      <c r="Q23" s="17">
        <v>0</v>
      </c>
      <c r="R23" s="17">
        <v>0</v>
      </c>
      <c r="S23" s="5"/>
    </row>
    <row r="24" ht="56.25" spans="1:19">
      <c r="A24" s="5">
        <v>16</v>
      </c>
      <c r="B24" s="5" t="s">
        <v>935</v>
      </c>
      <c r="C24" s="5" t="s">
        <v>820</v>
      </c>
      <c r="D24" s="13" t="s">
        <v>968</v>
      </c>
      <c r="E24" s="5" t="s">
        <v>962</v>
      </c>
      <c r="F24" s="5" t="s">
        <v>963</v>
      </c>
      <c r="G24" s="5">
        <v>25.4</v>
      </c>
      <c r="H24" s="5">
        <v>25.412</v>
      </c>
      <c r="I24" s="5" t="s">
        <v>940</v>
      </c>
      <c r="J24" s="5">
        <v>12</v>
      </c>
      <c r="K24" s="5"/>
      <c r="L24" s="5"/>
      <c r="M24" s="5"/>
      <c r="N24" s="5"/>
      <c r="O24" s="17">
        <v>0.5</v>
      </c>
      <c r="P24" s="17">
        <v>0</v>
      </c>
      <c r="Q24" s="17">
        <v>0</v>
      </c>
      <c r="R24" s="17">
        <v>0</v>
      </c>
      <c r="S24" s="5"/>
    </row>
    <row r="25" ht="56.25" spans="1:19">
      <c r="A25" s="5">
        <v>17</v>
      </c>
      <c r="B25" s="5" t="s">
        <v>935</v>
      </c>
      <c r="C25" s="5" t="s">
        <v>820</v>
      </c>
      <c r="D25" s="13" t="s">
        <v>969</v>
      </c>
      <c r="E25" s="5" t="s">
        <v>962</v>
      </c>
      <c r="F25" s="5" t="s">
        <v>963</v>
      </c>
      <c r="G25" s="5">
        <v>25.6</v>
      </c>
      <c r="H25" s="5">
        <v>25.61</v>
      </c>
      <c r="I25" s="5" t="s">
        <v>940</v>
      </c>
      <c r="J25" s="5">
        <v>10</v>
      </c>
      <c r="K25" s="5"/>
      <c r="L25" s="5"/>
      <c r="M25" s="5"/>
      <c r="N25" s="5"/>
      <c r="O25" s="17">
        <v>0.5</v>
      </c>
      <c r="P25" s="17">
        <v>0</v>
      </c>
      <c r="Q25" s="17">
        <v>0</v>
      </c>
      <c r="R25" s="17">
        <v>0</v>
      </c>
      <c r="S25" s="5"/>
    </row>
    <row r="26" ht="56.25" spans="1:19">
      <c r="A26" s="5">
        <v>18</v>
      </c>
      <c r="B26" s="5" t="s">
        <v>935</v>
      </c>
      <c r="C26" s="5" t="s">
        <v>820</v>
      </c>
      <c r="D26" s="13" t="s">
        <v>970</v>
      </c>
      <c r="E26" s="5" t="s">
        <v>971</v>
      </c>
      <c r="F26" s="5" t="s">
        <v>972</v>
      </c>
      <c r="G26" s="5">
        <v>119.739</v>
      </c>
      <c r="H26" s="5">
        <v>119.759</v>
      </c>
      <c r="I26" s="5" t="s">
        <v>940</v>
      </c>
      <c r="J26" s="5">
        <v>10</v>
      </c>
      <c r="K26" s="5"/>
      <c r="L26" s="5"/>
      <c r="M26" s="5"/>
      <c r="N26" s="5"/>
      <c r="O26" s="17">
        <v>0.5</v>
      </c>
      <c r="P26" s="17">
        <v>0</v>
      </c>
      <c r="Q26" s="17">
        <v>0</v>
      </c>
      <c r="R26" s="17">
        <v>0</v>
      </c>
      <c r="S26" s="5"/>
    </row>
    <row r="27" ht="56.25" spans="1:19">
      <c r="A27" s="5">
        <v>19</v>
      </c>
      <c r="B27" s="5" t="s">
        <v>935</v>
      </c>
      <c r="C27" s="5" t="s">
        <v>820</v>
      </c>
      <c r="D27" s="13" t="s">
        <v>973</v>
      </c>
      <c r="E27" s="5" t="s">
        <v>971</v>
      </c>
      <c r="F27" s="5" t="s">
        <v>972</v>
      </c>
      <c r="G27" s="5">
        <v>120.16</v>
      </c>
      <c r="H27" s="5">
        <v>120.175</v>
      </c>
      <c r="I27" s="5" t="s">
        <v>940</v>
      </c>
      <c r="J27" s="5">
        <v>15</v>
      </c>
      <c r="K27" s="5"/>
      <c r="L27" s="5"/>
      <c r="M27" s="5"/>
      <c r="N27" s="5"/>
      <c r="O27" s="17">
        <v>0.5</v>
      </c>
      <c r="P27" s="17">
        <v>0</v>
      </c>
      <c r="Q27" s="17">
        <v>0</v>
      </c>
      <c r="R27" s="17">
        <v>0</v>
      </c>
      <c r="S27" s="5"/>
    </row>
    <row r="28" ht="56.25" spans="1:19">
      <c r="A28" s="5">
        <v>20</v>
      </c>
      <c r="B28" s="5" t="s">
        <v>935</v>
      </c>
      <c r="C28" s="5" t="s">
        <v>820</v>
      </c>
      <c r="D28" s="13" t="s">
        <v>974</v>
      </c>
      <c r="E28" s="5" t="s">
        <v>971</v>
      </c>
      <c r="F28" s="5" t="s">
        <v>972</v>
      </c>
      <c r="G28" s="5">
        <v>55.654</v>
      </c>
      <c r="H28" s="5">
        <v>55.717</v>
      </c>
      <c r="I28" s="5" t="s">
        <v>940</v>
      </c>
      <c r="J28" s="5">
        <v>63</v>
      </c>
      <c r="K28" s="5">
        <v>5</v>
      </c>
      <c r="L28" s="5">
        <v>20</v>
      </c>
      <c r="M28" s="5" t="s">
        <v>941</v>
      </c>
      <c r="N28" s="5" t="s">
        <v>90</v>
      </c>
      <c r="O28" s="17">
        <v>0.5</v>
      </c>
      <c r="P28" s="17">
        <v>7.1</v>
      </c>
      <c r="Q28" s="17">
        <v>6</v>
      </c>
      <c r="R28" s="17">
        <v>1.1</v>
      </c>
      <c r="S28" s="5"/>
    </row>
    <row r="29" ht="56.25" spans="1:19">
      <c r="A29" s="5">
        <v>21</v>
      </c>
      <c r="B29" s="5" t="s">
        <v>935</v>
      </c>
      <c r="C29" s="5" t="s">
        <v>820</v>
      </c>
      <c r="D29" s="13" t="s">
        <v>975</v>
      </c>
      <c r="E29" s="5" t="s">
        <v>971</v>
      </c>
      <c r="F29" s="5" t="s">
        <v>972</v>
      </c>
      <c r="G29" s="5">
        <v>55.889</v>
      </c>
      <c r="H29" s="5">
        <v>55.911</v>
      </c>
      <c r="I29" s="5" t="s">
        <v>940</v>
      </c>
      <c r="J29" s="5">
        <v>26</v>
      </c>
      <c r="K29" s="5">
        <v>5</v>
      </c>
      <c r="L29" s="5">
        <v>20</v>
      </c>
      <c r="M29" s="5" t="s">
        <v>941</v>
      </c>
      <c r="N29" s="5" t="s">
        <v>90</v>
      </c>
      <c r="O29" s="17">
        <v>0.5</v>
      </c>
      <c r="P29" s="17">
        <v>2.9</v>
      </c>
      <c r="Q29" s="17">
        <v>2.5</v>
      </c>
      <c r="R29" s="17">
        <v>0.4</v>
      </c>
      <c r="S29" s="5"/>
    </row>
    <row r="30" ht="56.25" spans="1:19">
      <c r="A30" s="5">
        <v>22</v>
      </c>
      <c r="B30" s="5" t="s">
        <v>935</v>
      </c>
      <c r="C30" s="5" t="s">
        <v>820</v>
      </c>
      <c r="D30" s="13" t="s">
        <v>976</v>
      </c>
      <c r="E30" s="5" t="s">
        <v>971</v>
      </c>
      <c r="F30" s="5" t="s">
        <v>972</v>
      </c>
      <c r="G30" s="5">
        <v>59.341</v>
      </c>
      <c r="H30" s="5">
        <v>59.373</v>
      </c>
      <c r="I30" s="5" t="s">
        <v>940</v>
      </c>
      <c r="J30" s="5">
        <v>32</v>
      </c>
      <c r="K30" s="5">
        <v>5</v>
      </c>
      <c r="L30" s="5">
        <v>20</v>
      </c>
      <c r="M30" s="5" t="s">
        <v>941</v>
      </c>
      <c r="N30" s="5" t="s">
        <v>90</v>
      </c>
      <c r="O30" s="17">
        <v>0.5</v>
      </c>
      <c r="P30" s="17">
        <v>3.6</v>
      </c>
      <c r="Q30" s="17">
        <v>3</v>
      </c>
      <c r="R30" s="17">
        <v>0.6</v>
      </c>
      <c r="S30" s="5"/>
    </row>
    <row r="31" ht="56.25" spans="1:19">
      <c r="A31" s="5">
        <v>23</v>
      </c>
      <c r="B31" s="5" t="s">
        <v>935</v>
      </c>
      <c r="C31" s="5" t="s">
        <v>820</v>
      </c>
      <c r="D31" s="13" t="s">
        <v>977</v>
      </c>
      <c r="E31" s="5" t="s">
        <v>971</v>
      </c>
      <c r="F31" s="5" t="s">
        <v>972</v>
      </c>
      <c r="G31" s="5">
        <v>62.75</v>
      </c>
      <c r="H31" s="5">
        <v>62.81</v>
      </c>
      <c r="I31" s="5" t="s">
        <v>940</v>
      </c>
      <c r="J31" s="5">
        <v>60</v>
      </c>
      <c r="K31" s="5">
        <v>5</v>
      </c>
      <c r="L31" s="5">
        <v>20</v>
      </c>
      <c r="M31" s="5" t="s">
        <v>941</v>
      </c>
      <c r="N31" s="5" t="s">
        <v>90</v>
      </c>
      <c r="O31" s="17">
        <v>0.5</v>
      </c>
      <c r="P31" s="17">
        <v>6.7</v>
      </c>
      <c r="Q31" s="17">
        <v>5.7</v>
      </c>
      <c r="R31" s="17">
        <v>1</v>
      </c>
      <c r="S31" s="5"/>
    </row>
    <row r="32" ht="56.25" spans="1:19">
      <c r="A32" s="5">
        <v>24</v>
      </c>
      <c r="B32" s="5" t="s">
        <v>935</v>
      </c>
      <c r="C32" s="5" t="s">
        <v>820</v>
      </c>
      <c r="D32" s="13" t="s">
        <v>978</v>
      </c>
      <c r="E32" s="5" t="s">
        <v>971</v>
      </c>
      <c r="F32" s="5" t="s">
        <v>972</v>
      </c>
      <c r="G32" s="5">
        <v>86.424</v>
      </c>
      <c r="H32" s="5">
        <v>86.474</v>
      </c>
      <c r="I32" s="5" t="s">
        <v>940</v>
      </c>
      <c r="J32" s="5">
        <v>50</v>
      </c>
      <c r="K32" s="5">
        <v>6</v>
      </c>
      <c r="L32" s="5">
        <v>20</v>
      </c>
      <c r="M32" s="5" t="s">
        <v>941</v>
      </c>
      <c r="N32" s="5" t="s">
        <v>90</v>
      </c>
      <c r="O32" s="17">
        <v>0.5</v>
      </c>
      <c r="P32" s="17">
        <v>6.7</v>
      </c>
      <c r="Q32" s="17">
        <v>5.7</v>
      </c>
      <c r="R32" s="17">
        <v>1</v>
      </c>
      <c r="S32" s="5"/>
    </row>
    <row r="33" ht="56.25" spans="1:19">
      <c r="A33" s="5">
        <v>25</v>
      </c>
      <c r="B33" s="5" t="s">
        <v>935</v>
      </c>
      <c r="C33" s="5" t="s">
        <v>820</v>
      </c>
      <c r="D33" s="13" t="s">
        <v>979</v>
      </c>
      <c r="E33" s="5" t="s">
        <v>971</v>
      </c>
      <c r="F33" s="5" t="s">
        <v>972</v>
      </c>
      <c r="G33" s="5">
        <v>86.611</v>
      </c>
      <c r="H33" s="5">
        <v>86.663</v>
      </c>
      <c r="I33" s="5" t="s">
        <v>940</v>
      </c>
      <c r="J33" s="5">
        <v>52</v>
      </c>
      <c r="K33" s="5">
        <v>6</v>
      </c>
      <c r="L33" s="5">
        <v>20</v>
      </c>
      <c r="M33" s="5" t="s">
        <v>941</v>
      </c>
      <c r="N33" s="5" t="s">
        <v>90</v>
      </c>
      <c r="O33" s="17">
        <v>0.5</v>
      </c>
      <c r="P33" s="17">
        <v>7</v>
      </c>
      <c r="Q33" s="17">
        <v>5.9</v>
      </c>
      <c r="R33" s="17">
        <v>1.1</v>
      </c>
      <c r="S33" s="5"/>
    </row>
    <row r="34" ht="56.25" spans="1:19">
      <c r="A34" s="5">
        <v>26</v>
      </c>
      <c r="B34" s="5" t="s">
        <v>935</v>
      </c>
      <c r="C34" s="5" t="s">
        <v>820</v>
      </c>
      <c r="D34" s="13" t="s">
        <v>980</v>
      </c>
      <c r="E34" s="5" t="s">
        <v>971</v>
      </c>
      <c r="F34" s="5" t="s">
        <v>972</v>
      </c>
      <c r="G34" s="5">
        <v>86.944</v>
      </c>
      <c r="H34" s="5">
        <v>86.975</v>
      </c>
      <c r="I34" s="5" t="s">
        <v>940</v>
      </c>
      <c r="J34" s="5">
        <v>40</v>
      </c>
      <c r="K34" s="5">
        <v>4.5</v>
      </c>
      <c r="L34" s="5">
        <v>20</v>
      </c>
      <c r="M34" s="5" t="s">
        <v>941</v>
      </c>
      <c r="N34" s="5" t="s">
        <v>90</v>
      </c>
      <c r="O34" s="17">
        <v>0.5</v>
      </c>
      <c r="P34" s="17">
        <v>4</v>
      </c>
      <c r="Q34" s="17">
        <v>3.4</v>
      </c>
      <c r="R34" s="17">
        <v>0.6</v>
      </c>
      <c r="S34" s="5"/>
    </row>
    <row r="35" ht="56.25" spans="1:19">
      <c r="A35" s="5">
        <v>27</v>
      </c>
      <c r="B35" s="5" t="s">
        <v>935</v>
      </c>
      <c r="C35" s="5" t="s">
        <v>820</v>
      </c>
      <c r="D35" s="13" t="s">
        <v>981</v>
      </c>
      <c r="E35" s="5" t="s">
        <v>971</v>
      </c>
      <c r="F35" s="5" t="s">
        <v>972</v>
      </c>
      <c r="G35" s="5">
        <v>87.066</v>
      </c>
      <c r="H35" s="5">
        <v>87.103</v>
      </c>
      <c r="I35" s="5" t="s">
        <v>940</v>
      </c>
      <c r="J35" s="5">
        <v>37</v>
      </c>
      <c r="K35" s="5">
        <v>6</v>
      </c>
      <c r="L35" s="5">
        <v>20</v>
      </c>
      <c r="M35" s="5" t="s">
        <v>941</v>
      </c>
      <c r="N35" s="5" t="s">
        <v>90</v>
      </c>
      <c r="O35" s="17">
        <v>0.5</v>
      </c>
      <c r="P35" s="17">
        <v>5</v>
      </c>
      <c r="Q35" s="17">
        <v>4.2</v>
      </c>
      <c r="R35" s="17">
        <v>0.8</v>
      </c>
      <c r="S35" s="5"/>
    </row>
    <row r="36" ht="56.25" spans="1:19">
      <c r="A36" s="5">
        <v>28</v>
      </c>
      <c r="B36" s="5" t="s">
        <v>935</v>
      </c>
      <c r="C36" s="5" t="s">
        <v>820</v>
      </c>
      <c r="D36" s="13" t="s">
        <v>982</v>
      </c>
      <c r="E36" s="5" t="s">
        <v>971</v>
      </c>
      <c r="F36" s="5" t="s">
        <v>972</v>
      </c>
      <c r="G36" s="5">
        <v>87.109</v>
      </c>
      <c r="H36" s="5">
        <v>87.133</v>
      </c>
      <c r="I36" s="5" t="s">
        <v>940</v>
      </c>
      <c r="J36" s="5">
        <v>29</v>
      </c>
      <c r="K36" s="5">
        <v>6</v>
      </c>
      <c r="L36" s="5">
        <v>20</v>
      </c>
      <c r="M36" s="5" t="s">
        <v>941</v>
      </c>
      <c r="N36" s="5" t="s">
        <v>90</v>
      </c>
      <c r="O36" s="17">
        <v>0.5</v>
      </c>
      <c r="P36" s="17">
        <v>3.9</v>
      </c>
      <c r="Q36" s="17">
        <v>3.3</v>
      </c>
      <c r="R36" s="17">
        <v>0.6</v>
      </c>
      <c r="S36" s="5"/>
    </row>
    <row r="37" ht="56.25" spans="1:19">
      <c r="A37" s="5">
        <v>29</v>
      </c>
      <c r="B37" s="5" t="s">
        <v>935</v>
      </c>
      <c r="C37" s="5" t="s">
        <v>820</v>
      </c>
      <c r="D37" s="13" t="s">
        <v>983</v>
      </c>
      <c r="E37" s="5" t="s">
        <v>971</v>
      </c>
      <c r="F37" s="5" t="s">
        <v>972</v>
      </c>
      <c r="G37" s="5">
        <v>91.253</v>
      </c>
      <c r="H37" s="5">
        <v>91.332</v>
      </c>
      <c r="I37" s="5" t="s">
        <v>940</v>
      </c>
      <c r="J37" s="5">
        <v>79</v>
      </c>
      <c r="K37" s="5">
        <v>6</v>
      </c>
      <c r="L37" s="5">
        <v>20</v>
      </c>
      <c r="M37" s="5" t="s">
        <v>941</v>
      </c>
      <c r="N37" s="5" t="s">
        <v>90</v>
      </c>
      <c r="O37" s="17">
        <v>0.5</v>
      </c>
      <c r="P37" s="17">
        <v>10.6</v>
      </c>
      <c r="Q37" s="17">
        <v>9</v>
      </c>
      <c r="R37" s="17">
        <v>1.6</v>
      </c>
      <c r="S37" s="5"/>
    </row>
    <row r="38" ht="56.25" spans="1:19">
      <c r="A38" s="5">
        <v>30</v>
      </c>
      <c r="B38" s="5" t="s">
        <v>935</v>
      </c>
      <c r="C38" s="5" t="s">
        <v>820</v>
      </c>
      <c r="D38" s="13" t="s">
        <v>984</v>
      </c>
      <c r="E38" s="5" t="s">
        <v>971</v>
      </c>
      <c r="F38" s="5" t="s">
        <v>972</v>
      </c>
      <c r="G38" s="5">
        <v>91.283</v>
      </c>
      <c r="H38" s="5">
        <v>91.481</v>
      </c>
      <c r="I38" s="5" t="s">
        <v>940</v>
      </c>
      <c r="J38" s="5">
        <v>108</v>
      </c>
      <c r="K38" s="5">
        <v>6</v>
      </c>
      <c r="L38" s="5">
        <v>20</v>
      </c>
      <c r="M38" s="5" t="s">
        <v>941</v>
      </c>
      <c r="N38" s="5" t="s">
        <v>90</v>
      </c>
      <c r="O38" s="17">
        <v>0.5</v>
      </c>
      <c r="P38" s="17">
        <v>14.5</v>
      </c>
      <c r="Q38" s="17">
        <v>12.3</v>
      </c>
      <c r="R38" s="17">
        <v>2.2</v>
      </c>
      <c r="S38" s="5"/>
    </row>
    <row r="39" ht="56.25" spans="1:19">
      <c r="A39" s="5">
        <v>31</v>
      </c>
      <c r="B39" s="5" t="s">
        <v>935</v>
      </c>
      <c r="C39" s="5" t="s">
        <v>820</v>
      </c>
      <c r="D39" s="13" t="s">
        <v>985</v>
      </c>
      <c r="E39" s="5" t="s">
        <v>971</v>
      </c>
      <c r="F39" s="5" t="s">
        <v>972</v>
      </c>
      <c r="G39" s="5">
        <v>91.518</v>
      </c>
      <c r="H39" s="5">
        <v>91.655</v>
      </c>
      <c r="I39" s="5" t="s">
        <v>940</v>
      </c>
      <c r="J39" s="5">
        <v>137</v>
      </c>
      <c r="K39" s="5">
        <v>6</v>
      </c>
      <c r="L39" s="5">
        <v>20</v>
      </c>
      <c r="M39" s="5" t="s">
        <v>941</v>
      </c>
      <c r="N39" s="5" t="s">
        <v>90</v>
      </c>
      <c r="O39" s="17">
        <v>0.5</v>
      </c>
      <c r="P39" s="17">
        <v>18.4</v>
      </c>
      <c r="Q39" s="17">
        <v>15.7</v>
      </c>
      <c r="R39" s="17">
        <v>2.7</v>
      </c>
      <c r="S39" s="5"/>
    </row>
    <row r="40" spans="1:19">
      <c r="A40" s="5">
        <v>32</v>
      </c>
      <c r="B40" s="5" t="s">
        <v>935</v>
      </c>
      <c r="C40" s="5" t="s">
        <v>830</v>
      </c>
      <c r="D40" s="13" t="s">
        <v>938</v>
      </c>
      <c r="E40" s="5" t="s">
        <v>938</v>
      </c>
      <c r="F40" s="5" t="s">
        <v>986</v>
      </c>
      <c r="G40" s="5">
        <v>10.382</v>
      </c>
      <c r="H40" s="5">
        <v>10.482</v>
      </c>
      <c r="I40" s="5" t="s">
        <v>940</v>
      </c>
      <c r="J40" s="5">
        <v>100</v>
      </c>
      <c r="K40" s="5"/>
      <c r="L40" s="5"/>
      <c r="M40" s="5"/>
      <c r="N40" s="5"/>
      <c r="O40" s="17">
        <v>0.5</v>
      </c>
      <c r="P40" s="17">
        <v>0</v>
      </c>
      <c r="Q40" s="17">
        <v>0</v>
      </c>
      <c r="R40" s="17">
        <v>0</v>
      </c>
      <c r="S40" s="5"/>
    </row>
    <row r="41" spans="1:19">
      <c r="A41" s="5">
        <v>33</v>
      </c>
      <c r="B41" s="5" t="s">
        <v>935</v>
      </c>
      <c r="C41" s="5" t="s">
        <v>830</v>
      </c>
      <c r="D41" s="13" t="s">
        <v>938</v>
      </c>
      <c r="E41" s="5" t="s">
        <v>938</v>
      </c>
      <c r="F41" s="5" t="s">
        <v>986</v>
      </c>
      <c r="G41" s="5">
        <v>10.694</v>
      </c>
      <c r="H41" s="5">
        <v>10.794</v>
      </c>
      <c r="I41" s="5" t="s">
        <v>940</v>
      </c>
      <c r="J41" s="5">
        <v>200</v>
      </c>
      <c r="K41" s="5"/>
      <c r="L41" s="5"/>
      <c r="M41" s="5"/>
      <c r="N41" s="5"/>
      <c r="O41" s="17">
        <v>0.5</v>
      </c>
      <c r="P41" s="17">
        <v>0</v>
      </c>
      <c r="Q41" s="17">
        <v>0</v>
      </c>
      <c r="R41" s="17">
        <v>0</v>
      </c>
      <c r="S41" s="5"/>
    </row>
    <row r="42" spans="1:19">
      <c r="A42" s="5">
        <v>34</v>
      </c>
      <c r="B42" s="5" t="s">
        <v>935</v>
      </c>
      <c r="C42" s="5" t="s">
        <v>830</v>
      </c>
      <c r="D42" s="13" t="s">
        <v>938</v>
      </c>
      <c r="E42" s="5" t="s">
        <v>938</v>
      </c>
      <c r="F42" s="5" t="s">
        <v>986</v>
      </c>
      <c r="G42" s="5">
        <v>4.139</v>
      </c>
      <c r="H42" s="5">
        <v>4.339</v>
      </c>
      <c r="I42" s="5" t="s">
        <v>940</v>
      </c>
      <c r="J42" s="5">
        <v>200</v>
      </c>
      <c r="K42" s="5"/>
      <c r="L42" s="5"/>
      <c r="M42" s="5"/>
      <c r="N42" s="5"/>
      <c r="O42" s="17">
        <v>0.5</v>
      </c>
      <c r="P42" s="17">
        <v>0</v>
      </c>
      <c r="Q42" s="17">
        <v>0</v>
      </c>
      <c r="R42" s="17">
        <v>0</v>
      </c>
      <c r="S42" s="5"/>
    </row>
    <row r="43" spans="1:19">
      <c r="A43" s="5">
        <v>35</v>
      </c>
      <c r="B43" s="5" t="s">
        <v>935</v>
      </c>
      <c r="C43" s="5" t="s">
        <v>830</v>
      </c>
      <c r="D43" s="13" t="s">
        <v>938</v>
      </c>
      <c r="E43" s="5" t="s">
        <v>938</v>
      </c>
      <c r="F43" s="5" t="s">
        <v>986</v>
      </c>
      <c r="G43" s="5">
        <v>51.35</v>
      </c>
      <c r="H43" s="5">
        <v>51.65</v>
      </c>
      <c r="I43" s="5" t="s">
        <v>940</v>
      </c>
      <c r="J43" s="5">
        <v>300</v>
      </c>
      <c r="K43" s="5"/>
      <c r="L43" s="5"/>
      <c r="M43" s="5"/>
      <c r="N43" s="5"/>
      <c r="O43" s="17">
        <v>0.5</v>
      </c>
      <c r="P43" s="17">
        <v>0</v>
      </c>
      <c r="Q43" s="17">
        <v>0</v>
      </c>
      <c r="R43" s="17">
        <v>0</v>
      </c>
      <c r="S43" s="5"/>
    </row>
    <row r="44" spans="1:19">
      <c r="A44" s="5">
        <v>36</v>
      </c>
      <c r="B44" s="5" t="s">
        <v>935</v>
      </c>
      <c r="C44" s="5" t="s">
        <v>830</v>
      </c>
      <c r="D44" s="13" t="s">
        <v>938</v>
      </c>
      <c r="E44" s="5" t="s">
        <v>938</v>
      </c>
      <c r="F44" s="5" t="s">
        <v>986</v>
      </c>
      <c r="G44" s="5">
        <v>52.615</v>
      </c>
      <c r="H44" s="5">
        <v>52.915</v>
      </c>
      <c r="I44" s="5" t="s">
        <v>940</v>
      </c>
      <c r="J44" s="5">
        <v>300</v>
      </c>
      <c r="K44" s="5"/>
      <c r="L44" s="5"/>
      <c r="M44" s="5"/>
      <c r="N44" s="5"/>
      <c r="O44" s="17">
        <v>0.5</v>
      </c>
      <c r="P44" s="17">
        <v>0</v>
      </c>
      <c r="Q44" s="17">
        <v>0</v>
      </c>
      <c r="R44" s="17">
        <v>0</v>
      </c>
      <c r="S44" s="5"/>
    </row>
    <row r="45" spans="1:19">
      <c r="A45" s="5">
        <v>37</v>
      </c>
      <c r="B45" s="5" t="s">
        <v>935</v>
      </c>
      <c r="C45" s="5" t="s">
        <v>830</v>
      </c>
      <c r="D45" s="13" t="s">
        <v>938</v>
      </c>
      <c r="E45" s="5" t="s">
        <v>938</v>
      </c>
      <c r="F45" s="5" t="s">
        <v>986</v>
      </c>
      <c r="G45" s="5">
        <v>53.147</v>
      </c>
      <c r="H45" s="5">
        <v>53.647</v>
      </c>
      <c r="I45" s="5" t="s">
        <v>940</v>
      </c>
      <c r="J45" s="5">
        <v>500</v>
      </c>
      <c r="K45" s="5"/>
      <c r="L45" s="5"/>
      <c r="M45" s="5"/>
      <c r="N45" s="5"/>
      <c r="O45" s="17">
        <v>0.5</v>
      </c>
      <c r="P45" s="17">
        <v>0</v>
      </c>
      <c r="Q45" s="17">
        <v>0</v>
      </c>
      <c r="R45" s="17">
        <v>0</v>
      </c>
      <c r="S45" s="5"/>
    </row>
    <row r="46" spans="1:19">
      <c r="A46" s="5">
        <v>38</v>
      </c>
      <c r="B46" s="5" t="s">
        <v>935</v>
      </c>
      <c r="C46" s="5" t="s">
        <v>830</v>
      </c>
      <c r="D46" s="13" t="s">
        <v>987</v>
      </c>
      <c r="E46" s="5" t="s">
        <v>987</v>
      </c>
      <c r="F46" s="5" t="s">
        <v>988</v>
      </c>
      <c r="G46" s="5">
        <v>0.087</v>
      </c>
      <c r="H46" s="5">
        <v>0.11</v>
      </c>
      <c r="I46" s="5" t="s">
        <v>940</v>
      </c>
      <c r="J46" s="5">
        <v>20</v>
      </c>
      <c r="K46" s="5"/>
      <c r="L46" s="5"/>
      <c r="M46" s="5"/>
      <c r="N46" s="5"/>
      <c r="O46" s="17">
        <v>0.5</v>
      </c>
      <c r="P46" s="17">
        <v>0</v>
      </c>
      <c r="Q46" s="17">
        <v>0</v>
      </c>
      <c r="R46" s="17">
        <v>0</v>
      </c>
      <c r="S46" s="5"/>
    </row>
    <row r="47" spans="1:19">
      <c r="A47" s="5">
        <v>39</v>
      </c>
      <c r="B47" s="5" t="s">
        <v>935</v>
      </c>
      <c r="C47" s="5" t="s">
        <v>830</v>
      </c>
      <c r="D47" s="13" t="s">
        <v>987</v>
      </c>
      <c r="E47" s="5" t="s">
        <v>987</v>
      </c>
      <c r="F47" s="5" t="s">
        <v>988</v>
      </c>
      <c r="G47" s="5">
        <v>10.203</v>
      </c>
      <c r="H47" s="5">
        <v>10.263</v>
      </c>
      <c r="I47" s="5" t="s">
        <v>940</v>
      </c>
      <c r="J47" s="5">
        <v>60</v>
      </c>
      <c r="K47" s="5"/>
      <c r="L47" s="5"/>
      <c r="M47" s="5"/>
      <c r="N47" s="5"/>
      <c r="O47" s="17">
        <v>0.5</v>
      </c>
      <c r="P47" s="17">
        <v>0</v>
      </c>
      <c r="Q47" s="17">
        <v>0</v>
      </c>
      <c r="R47" s="17">
        <v>0</v>
      </c>
      <c r="S47" s="5"/>
    </row>
    <row r="48" spans="1:19">
      <c r="A48" s="5">
        <v>40</v>
      </c>
      <c r="B48" s="5" t="s">
        <v>935</v>
      </c>
      <c r="C48" s="5" t="s">
        <v>830</v>
      </c>
      <c r="D48" s="13" t="s">
        <v>987</v>
      </c>
      <c r="E48" s="5" t="s">
        <v>987</v>
      </c>
      <c r="F48" s="5" t="s">
        <v>988</v>
      </c>
      <c r="G48" s="5">
        <v>10.303</v>
      </c>
      <c r="H48" s="5">
        <v>10.363</v>
      </c>
      <c r="I48" s="5" t="s">
        <v>940</v>
      </c>
      <c r="J48" s="5">
        <v>60</v>
      </c>
      <c r="K48" s="5"/>
      <c r="L48" s="5"/>
      <c r="M48" s="5"/>
      <c r="N48" s="5"/>
      <c r="O48" s="17">
        <v>0.5</v>
      </c>
      <c r="P48" s="17">
        <v>0</v>
      </c>
      <c r="Q48" s="17">
        <v>0</v>
      </c>
      <c r="R48" s="17">
        <v>0</v>
      </c>
      <c r="S48" s="5"/>
    </row>
    <row r="49" spans="1:19">
      <c r="A49" s="5">
        <v>41</v>
      </c>
      <c r="B49" s="5" t="s">
        <v>935</v>
      </c>
      <c r="C49" s="5" t="s">
        <v>830</v>
      </c>
      <c r="D49" s="13" t="s">
        <v>987</v>
      </c>
      <c r="E49" s="5" t="s">
        <v>987</v>
      </c>
      <c r="F49" s="5" t="s">
        <v>988</v>
      </c>
      <c r="G49" s="5">
        <v>10.371</v>
      </c>
      <c r="H49" s="5">
        <v>10.421</v>
      </c>
      <c r="I49" s="5" t="s">
        <v>940</v>
      </c>
      <c r="J49" s="5">
        <v>60</v>
      </c>
      <c r="K49" s="5"/>
      <c r="L49" s="5"/>
      <c r="M49" s="5"/>
      <c r="N49" s="5"/>
      <c r="O49" s="17">
        <v>0.5</v>
      </c>
      <c r="P49" s="17">
        <v>0</v>
      </c>
      <c r="Q49" s="17">
        <v>0</v>
      </c>
      <c r="R49" s="17">
        <v>0</v>
      </c>
      <c r="S49" s="5"/>
    </row>
    <row r="50" spans="1:19">
      <c r="A50" s="5">
        <v>42</v>
      </c>
      <c r="B50" s="5" t="s">
        <v>935</v>
      </c>
      <c r="C50" s="5" t="s">
        <v>830</v>
      </c>
      <c r="D50" s="13" t="s">
        <v>987</v>
      </c>
      <c r="E50" s="5" t="s">
        <v>987</v>
      </c>
      <c r="F50" s="5" t="s">
        <v>988</v>
      </c>
      <c r="G50" s="5">
        <v>13.257</v>
      </c>
      <c r="H50" s="5">
        <v>13.307</v>
      </c>
      <c r="I50" s="5" t="s">
        <v>940</v>
      </c>
      <c r="J50" s="5">
        <v>60</v>
      </c>
      <c r="K50" s="5"/>
      <c r="L50" s="5"/>
      <c r="M50" s="5"/>
      <c r="N50" s="5"/>
      <c r="O50" s="17">
        <v>0.5</v>
      </c>
      <c r="P50" s="17">
        <v>0</v>
      </c>
      <c r="Q50" s="17">
        <v>0</v>
      </c>
      <c r="R50" s="17">
        <v>0</v>
      </c>
      <c r="S50" s="5"/>
    </row>
    <row r="51" spans="1:19">
      <c r="A51" s="5">
        <v>43</v>
      </c>
      <c r="B51" s="5" t="s">
        <v>935</v>
      </c>
      <c r="C51" s="5" t="s">
        <v>830</v>
      </c>
      <c r="D51" s="13" t="s">
        <v>987</v>
      </c>
      <c r="E51" s="5" t="s">
        <v>987</v>
      </c>
      <c r="F51" s="5" t="s">
        <v>988</v>
      </c>
      <c r="G51" s="5">
        <v>2.664</v>
      </c>
      <c r="H51" s="5">
        <v>2.714</v>
      </c>
      <c r="I51" s="5" t="s">
        <v>940</v>
      </c>
      <c r="J51" s="5">
        <v>50</v>
      </c>
      <c r="K51" s="5"/>
      <c r="L51" s="5"/>
      <c r="M51" s="5"/>
      <c r="N51" s="5"/>
      <c r="O51" s="17">
        <v>0.5</v>
      </c>
      <c r="P51" s="17">
        <v>0</v>
      </c>
      <c r="Q51" s="17">
        <v>0</v>
      </c>
      <c r="R51" s="17">
        <v>0</v>
      </c>
      <c r="S51" s="5"/>
    </row>
    <row r="52" spans="1:19">
      <c r="A52" s="5">
        <v>44</v>
      </c>
      <c r="B52" s="5" t="s">
        <v>935</v>
      </c>
      <c r="C52" s="5" t="s">
        <v>830</v>
      </c>
      <c r="D52" s="13" t="s">
        <v>987</v>
      </c>
      <c r="E52" s="5" t="s">
        <v>987</v>
      </c>
      <c r="F52" s="5" t="s">
        <v>988</v>
      </c>
      <c r="G52" s="5">
        <v>2.85</v>
      </c>
      <c r="H52" s="5">
        <v>2.9</v>
      </c>
      <c r="I52" s="5" t="s">
        <v>940</v>
      </c>
      <c r="J52" s="5">
        <v>50</v>
      </c>
      <c r="K52" s="5"/>
      <c r="L52" s="5"/>
      <c r="M52" s="5"/>
      <c r="N52" s="5"/>
      <c r="O52" s="17">
        <v>0.5</v>
      </c>
      <c r="P52" s="17">
        <v>0</v>
      </c>
      <c r="Q52" s="17">
        <v>0</v>
      </c>
      <c r="R52" s="17">
        <v>0</v>
      </c>
      <c r="S52" s="5"/>
    </row>
    <row r="53" spans="1:19">
      <c r="A53" s="5">
        <v>45</v>
      </c>
      <c r="B53" s="5" t="s">
        <v>935</v>
      </c>
      <c r="C53" s="5" t="s">
        <v>830</v>
      </c>
      <c r="D53" s="13" t="s">
        <v>987</v>
      </c>
      <c r="E53" s="5" t="s">
        <v>987</v>
      </c>
      <c r="F53" s="5" t="s">
        <v>988</v>
      </c>
      <c r="G53" s="5">
        <v>3.103</v>
      </c>
      <c r="H53" s="5">
        <v>3.153</v>
      </c>
      <c r="I53" s="5" t="s">
        <v>940</v>
      </c>
      <c r="J53" s="5">
        <v>50</v>
      </c>
      <c r="K53" s="5"/>
      <c r="L53" s="5"/>
      <c r="M53" s="5"/>
      <c r="N53" s="5"/>
      <c r="O53" s="17">
        <v>0.5</v>
      </c>
      <c r="P53" s="17">
        <v>0</v>
      </c>
      <c r="Q53" s="17">
        <v>0</v>
      </c>
      <c r="R53" s="17">
        <v>0</v>
      </c>
      <c r="S53" s="5"/>
    </row>
    <row r="54" spans="1:19">
      <c r="A54" s="5">
        <v>46</v>
      </c>
      <c r="B54" s="5" t="s">
        <v>935</v>
      </c>
      <c r="C54" s="5" t="s">
        <v>830</v>
      </c>
      <c r="D54" s="13" t="s">
        <v>987</v>
      </c>
      <c r="E54" s="5" t="s">
        <v>987</v>
      </c>
      <c r="F54" s="5" t="s">
        <v>988</v>
      </c>
      <c r="G54" s="5">
        <v>3.72</v>
      </c>
      <c r="H54" s="5">
        <v>3.78</v>
      </c>
      <c r="I54" s="5" t="s">
        <v>940</v>
      </c>
      <c r="J54" s="5">
        <v>60</v>
      </c>
      <c r="K54" s="5"/>
      <c r="L54" s="5"/>
      <c r="M54" s="5"/>
      <c r="N54" s="5"/>
      <c r="O54" s="17">
        <v>0.5</v>
      </c>
      <c r="P54" s="17">
        <v>0</v>
      </c>
      <c r="Q54" s="17">
        <v>0</v>
      </c>
      <c r="R54" s="17">
        <v>0</v>
      </c>
      <c r="S54" s="5"/>
    </row>
    <row r="55" spans="1:19">
      <c r="A55" s="5">
        <v>47</v>
      </c>
      <c r="B55" s="5" t="s">
        <v>935</v>
      </c>
      <c r="C55" s="5" t="s">
        <v>830</v>
      </c>
      <c r="D55" s="13" t="s">
        <v>987</v>
      </c>
      <c r="E55" s="5" t="s">
        <v>987</v>
      </c>
      <c r="F55" s="5" t="s">
        <v>988</v>
      </c>
      <c r="G55" s="5">
        <v>3.909</v>
      </c>
      <c r="H55" s="5">
        <v>3.969</v>
      </c>
      <c r="I55" s="5" t="s">
        <v>940</v>
      </c>
      <c r="J55" s="5">
        <v>60</v>
      </c>
      <c r="K55" s="5"/>
      <c r="L55" s="5"/>
      <c r="M55" s="5"/>
      <c r="N55" s="5"/>
      <c r="O55" s="17">
        <v>0.5</v>
      </c>
      <c r="P55" s="17">
        <v>0</v>
      </c>
      <c r="Q55" s="17">
        <v>0</v>
      </c>
      <c r="R55" s="17">
        <v>0</v>
      </c>
      <c r="S55" s="5"/>
    </row>
    <row r="56" spans="1:19">
      <c r="A56" s="5">
        <v>48</v>
      </c>
      <c r="B56" s="5" t="s">
        <v>935</v>
      </c>
      <c r="C56" s="5" t="s">
        <v>830</v>
      </c>
      <c r="D56" s="13" t="s">
        <v>987</v>
      </c>
      <c r="E56" s="5" t="s">
        <v>987</v>
      </c>
      <c r="F56" s="5" t="s">
        <v>988</v>
      </c>
      <c r="G56" s="5">
        <v>36.119</v>
      </c>
      <c r="H56" s="5">
        <v>36.619</v>
      </c>
      <c r="I56" s="5" t="s">
        <v>940</v>
      </c>
      <c r="J56" s="5">
        <v>500</v>
      </c>
      <c r="K56" s="5"/>
      <c r="L56" s="5"/>
      <c r="M56" s="5"/>
      <c r="N56" s="5"/>
      <c r="O56" s="17">
        <v>0.5</v>
      </c>
      <c r="P56" s="17">
        <v>0</v>
      </c>
      <c r="Q56" s="17">
        <v>0</v>
      </c>
      <c r="R56" s="17">
        <v>0</v>
      </c>
      <c r="S56" s="5"/>
    </row>
    <row r="57" spans="1:19">
      <c r="A57" s="5">
        <v>49</v>
      </c>
      <c r="B57" s="5" t="s">
        <v>935</v>
      </c>
      <c r="C57" s="5" t="s">
        <v>830</v>
      </c>
      <c r="D57" s="13" t="s">
        <v>987</v>
      </c>
      <c r="E57" s="5" t="s">
        <v>987</v>
      </c>
      <c r="F57" s="5" t="s">
        <v>988</v>
      </c>
      <c r="G57" s="5">
        <v>37.7</v>
      </c>
      <c r="H57" s="5">
        <v>38.244</v>
      </c>
      <c r="I57" s="5" t="s">
        <v>940</v>
      </c>
      <c r="J57" s="5">
        <v>544</v>
      </c>
      <c r="K57" s="5"/>
      <c r="L57" s="5"/>
      <c r="M57" s="5"/>
      <c r="N57" s="5"/>
      <c r="O57" s="17">
        <v>0.5</v>
      </c>
      <c r="P57" s="17">
        <v>0</v>
      </c>
      <c r="Q57" s="17">
        <v>0</v>
      </c>
      <c r="R57" s="17">
        <v>0</v>
      </c>
      <c r="S57" s="5"/>
    </row>
    <row r="58" spans="1:19">
      <c r="A58" s="5">
        <v>50</v>
      </c>
      <c r="B58" s="5" t="s">
        <v>935</v>
      </c>
      <c r="C58" s="5" t="s">
        <v>830</v>
      </c>
      <c r="D58" s="13" t="s">
        <v>987</v>
      </c>
      <c r="E58" s="5" t="s">
        <v>987</v>
      </c>
      <c r="F58" s="5" t="s">
        <v>988</v>
      </c>
      <c r="G58" s="5">
        <v>9.42</v>
      </c>
      <c r="H58" s="5">
        <v>9.48</v>
      </c>
      <c r="I58" s="5" t="s">
        <v>940</v>
      </c>
      <c r="J58" s="5">
        <v>60</v>
      </c>
      <c r="K58" s="5"/>
      <c r="L58" s="5"/>
      <c r="M58" s="5"/>
      <c r="N58" s="5"/>
      <c r="O58" s="17">
        <v>0.5</v>
      </c>
      <c r="P58" s="17">
        <v>0</v>
      </c>
      <c r="Q58" s="17">
        <v>0</v>
      </c>
      <c r="R58" s="17">
        <v>0</v>
      </c>
      <c r="S58" s="5"/>
    </row>
    <row r="59" spans="1:19">
      <c r="A59" s="5">
        <v>51</v>
      </c>
      <c r="B59" s="5" t="s">
        <v>935</v>
      </c>
      <c r="C59" s="5" t="s">
        <v>830</v>
      </c>
      <c r="D59" s="13" t="s">
        <v>987</v>
      </c>
      <c r="E59" s="5" t="s">
        <v>987</v>
      </c>
      <c r="F59" s="5" t="s">
        <v>988</v>
      </c>
      <c r="G59" s="5">
        <v>9.5</v>
      </c>
      <c r="H59" s="5">
        <v>9.59</v>
      </c>
      <c r="I59" s="5" t="s">
        <v>940</v>
      </c>
      <c r="J59" s="5">
        <v>90</v>
      </c>
      <c r="K59" s="5"/>
      <c r="L59" s="5"/>
      <c r="M59" s="5"/>
      <c r="N59" s="5"/>
      <c r="O59" s="17">
        <v>0.5</v>
      </c>
      <c r="P59" s="17">
        <v>0</v>
      </c>
      <c r="Q59" s="17">
        <v>0</v>
      </c>
      <c r="R59" s="17">
        <v>0</v>
      </c>
      <c r="S59" s="5"/>
    </row>
    <row r="60" spans="1:19">
      <c r="A60" s="5">
        <v>52</v>
      </c>
      <c r="B60" s="5" t="s">
        <v>935</v>
      </c>
      <c r="C60" s="5" t="s">
        <v>830</v>
      </c>
      <c r="D60" s="13" t="s">
        <v>987</v>
      </c>
      <c r="E60" s="5" t="s">
        <v>987</v>
      </c>
      <c r="F60" s="5" t="s">
        <v>988</v>
      </c>
      <c r="G60" s="5">
        <v>9.6</v>
      </c>
      <c r="H60" s="5">
        <v>9.65</v>
      </c>
      <c r="I60" s="5" t="s">
        <v>940</v>
      </c>
      <c r="J60" s="5">
        <v>50</v>
      </c>
      <c r="K60" s="5"/>
      <c r="L60" s="5"/>
      <c r="M60" s="5"/>
      <c r="N60" s="5"/>
      <c r="O60" s="17">
        <v>0.5</v>
      </c>
      <c r="P60" s="17">
        <v>0</v>
      </c>
      <c r="Q60" s="17">
        <v>0</v>
      </c>
      <c r="R60" s="17">
        <v>0</v>
      </c>
      <c r="S60" s="5"/>
    </row>
    <row r="61" spans="1:19">
      <c r="A61" s="5">
        <v>53</v>
      </c>
      <c r="B61" s="5" t="s">
        <v>935</v>
      </c>
      <c r="C61" s="5" t="s">
        <v>830</v>
      </c>
      <c r="D61" s="13" t="s">
        <v>987</v>
      </c>
      <c r="E61" s="5" t="s">
        <v>987</v>
      </c>
      <c r="F61" s="5" t="s">
        <v>988</v>
      </c>
      <c r="G61" s="5">
        <v>9.67</v>
      </c>
      <c r="H61" s="5">
        <v>9.72</v>
      </c>
      <c r="I61" s="5" t="s">
        <v>940</v>
      </c>
      <c r="J61" s="5">
        <v>50</v>
      </c>
      <c r="K61" s="5"/>
      <c r="L61" s="5"/>
      <c r="M61" s="5"/>
      <c r="N61" s="5"/>
      <c r="O61" s="17">
        <v>0.5</v>
      </c>
      <c r="P61" s="17">
        <v>0</v>
      </c>
      <c r="Q61" s="17">
        <v>0</v>
      </c>
      <c r="R61" s="17">
        <v>0</v>
      </c>
      <c r="S61" s="5"/>
    </row>
    <row r="62" spans="1:19">
      <c r="A62" s="12" t="s">
        <v>989</v>
      </c>
      <c r="B62" s="12"/>
      <c r="C62" s="12"/>
      <c r="D62" s="12" t="s">
        <v>990</v>
      </c>
      <c r="E62" s="12"/>
      <c r="F62" s="12"/>
      <c r="G62" s="12">
        <v>0</v>
      </c>
      <c r="H62" s="12">
        <v>0</v>
      </c>
      <c r="I62" s="12"/>
      <c r="J62" s="12">
        <f>SUM(J63:J146)</f>
        <v>5296</v>
      </c>
      <c r="K62" s="12">
        <v>0</v>
      </c>
      <c r="L62" s="12">
        <v>0</v>
      </c>
      <c r="M62" s="12"/>
      <c r="N62" s="12"/>
      <c r="O62" s="15">
        <f t="shared" ref="O62:R62" si="2">SUM(O63:O146)</f>
        <v>40</v>
      </c>
      <c r="P62" s="15">
        <f t="shared" si="2"/>
        <v>597.4</v>
      </c>
      <c r="Q62" s="15">
        <f t="shared" si="2"/>
        <v>214.1</v>
      </c>
      <c r="R62" s="15">
        <f t="shared" si="2"/>
        <v>383.3</v>
      </c>
      <c r="S62" s="12"/>
    </row>
    <row r="63" ht="78.75" spans="1:19">
      <c r="A63" s="5">
        <v>1</v>
      </c>
      <c r="B63" s="5" t="s">
        <v>935</v>
      </c>
      <c r="C63" s="5" t="s">
        <v>804</v>
      </c>
      <c r="D63" s="13" t="s">
        <v>991</v>
      </c>
      <c r="E63" s="5" t="s">
        <v>992</v>
      </c>
      <c r="F63" s="5" t="s">
        <v>993</v>
      </c>
      <c r="G63" s="5">
        <v>9.008</v>
      </c>
      <c r="H63" s="5">
        <v>9.038</v>
      </c>
      <c r="I63" s="5" t="s">
        <v>944</v>
      </c>
      <c r="J63" s="5">
        <v>30</v>
      </c>
      <c r="K63" s="5">
        <v>4.5</v>
      </c>
      <c r="L63" s="5">
        <v>20</v>
      </c>
      <c r="M63" s="5" t="s">
        <v>941</v>
      </c>
      <c r="N63" s="5" t="s">
        <v>90</v>
      </c>
      <c r="O63" s="17"/>
      <c r="P63" s="17">
        <v>4.5</v>
      </c>
      <c r="Q63" s="17">
        <v>2.2</v>
      </c>
      <c r="R63" s="17">
        <v>2.3</v>
      </c>
      <c r="S63" s="5"/>
    </row>
    <row r="64" ht="78.75" spans="1:19">
      <c r="A64" s="5">
        <v>2</v>
      </c>
      <c r="B64" s="5" t="s">
        <v>935</v>
      </c>
      <c r="C64" s="5" t="s">
        <v>804</v>
      </c>
      <c r="D64" s="13" t="s">
        <v>994</v>
      </c>
      <c r="E64" s="5" t="s">
        <v>995</v>
      </c>
      <c r="F64" s="5" t="s">
        <v>996</v>
      </c>
      <c r="G64" s="5">
        <v>5.289</v>
      </c>
      <c r="H64" s="5">
        <v>5.441</v>
      </c>
      <c r="I64" s="5" t="s">
        <v>944</v>
      </c>
      <c r="J64" s="5">
        <v>152</v>
      </c>
      <c r="K64" s="5">
        <v>4.5</v>
      </c>
      <c r="L64" s="5">
        <v>20</v>
      </c>
      <c r="M64" s="5" t="s">
        <v>941</v>
      </c>
      <c r="N64" s="5" t="s">
        <v>90</v>
      </c>
      <c r="O64" s="17"/>
      <c r="P64" s="17">
        <v>23</v>
      </c>
      <c r="Q64" s="17">
        <v>10.9</v>
      </c>
      <c r="R64" s="17">
        <v>12.1</v>
      </c>
      <c r="S64" s="5"/>
    </row>
    <row r="65" ht="78.75" spans="1:19">
      <c r="A65" s="5">
        <v>3</v>
      </c>
      <c r="B65" s="5" t="s">
        <v>935</v>
      </c>
      <c r="C65" s="5" t="s">
        <v>804</v>
      </c>
      <c r="D65" s="13" t="s">
        <v>997</v>
      </c>
      <c r="E65" s="5" t="s">
        <v>998</v>
      </c>
      <c r="F65" s="5" t="s">
        <v>999</v>
      </c>
      <c r="G65" s="5">
        <v>8.28</v>
      </c>
      <c r="H65" s="5">
        <v>8.948</v>
      </c>
      <c r="I65" s="5" t="s">
        <v>944</v>
      </c>
      <c r="J65" s="5">
        <v>668</v>
      </c>
      <c r="K65" s="5">
        <v>4.5</v>
      </c>
      <c r="L65" s="5">
        <v>20</v>
      </c>
      <c r="M65" s="5" t="s">
        <v>941</v>
      </c>
      <c r="N65" s="5" t="s">
        <v>90</v>
      </c>
      <c r="O65" s="17"/>
      <c r="P65" s="17">
        <v>101</v>
      </c>
      <c r="Q65" s="17">
        <v>47.9</v>
      </c>
      <c r="R65" s="17">
        <v>53.1</v>
      </c>
      <c r="S65" s="5"/>
    </row>
    <row r="66" ht="33.75" spans="1:19">
      <c r="A66" s="5">
        <v>4</v>
      </c>
      <c r="B66" s="5" t="s">
        <v>935</v>
      </c>
      <c r="C66" s="5" t="s">
        <v>815</v>
      </c>
      <c r="D66" s="13" t="s">
        <v>1000</v>
      </c>
      <c r="E66" s="5" t="s">
        <v>1001</v>
      </c>
      <c r="F66" s="5" t="s">
        <v>1002</v>
      </c>
      <c r="G66" s="5">
        <v>2.08</v>
      </c>
      <c r="H66" s="5">
        <v>2.1</v>
      </c>
      <c r="I66" s="5" t="s">
        <v>940</v>
      </c>
      <c r="J66" s="5">
        <v>15</v>
      </c>
      <c r="K66" s="5"/>
      <c r="L66" s="5"/>
      <c r="M66" s="5"/>
      <c r="N66" s="5"/>
      <c r="O66" s="17">
        <v>0.5</v>
      </c>
      <c r="P66" s="17">
        <v>0</v>
      </c>
      <c r="Q66" s="17">
        <v>0</v>
      </c>
      <c r="R66" s="17">
        <v>0</v>
      </c>
      <c r="S66" s="5"/>
    </row>
    <row r="67" ht="22.5" spans="1:19">
      <c r="A67" s="5">
        <v>5</v>
      </c>
      <c r="B67" s="5" t="s">
        <v>935</v>
      </c>
      <c r="C67" s="5" t="s">
        <v>815</v>
      </c>
      <c r="D67" s="13" t="s">
        <v>1003</v>
      </c>
      <c r="E67" s="5" t="s">
        <v>1004</v>
      </c>
      <c r="F67" s="5" t="s">
        <v>1002</v>
      </c>
      <c r="G67" s="5">
        <v>7.88</v>
      </c>
      <c r="H67" s="5">
        <v>7.905</v>
      </c>
      <c r="I67" s="5" t="s">
        <v>940</v>
      </c>
      <c r="J67" s="5">
        <v>25</v>
      </c>
      <c r="K67" s="5">
        <v>3.5</v>
      </c>
      <c r="L67" s="5">
        <v>20</v>
      </c>
      <c r="M67" s="5" t="s">
        <v>941</v>
      </c>
      <c r="N67" s="5" t="s">
        <v>90</v>
      </c>
      <c r="O67" s="17">
        <v>0.5</v>
      </c>
      <c r="P67" s="17">
        <v>3.1</v>
      </c>
      <c r="Q67" s="17">
        <v>0.8</v>
      </c>
      <c r="R67" s="17">
        <v>2.3</v>
      </c>
      <c r="S67" s="5"/>
    </row>
    <row r="68" ht="45" spans="1:19">
      <c r="A68" s="5">
        <v>6</v>
      </c>
      <c r="B68" s="5" t="s">
        <v>935</v>
      </c>
      <c r="C68" s="5" t="s">
        <v>815</v>
      </c>
      <c r="D68" s="13" t="s">
        <v>1005</v>
      </c>
      <c r="E68" s="5" t="s">
        <v>1006</v>
      </c>
      <c r="F68" s="5" t="s">
        <v>1007</v>
      </c>
      <c r="G68" s="5">
        <v>10.042</v>
      </c>
      <c r="H68" s="5">
        <v>10.062</v>
      </c>
      <c r="I68" s="5" t="s">
        <v>944</v>
      </c>
      <c r="J68" s="5">
        <v>23</v>
      </c>
      <c r="K68" s="5">
        <v>4.5</v>
      </c>
      <c r="L68" s="5">
        <v>20</v>
      </c>
      <c r="M68" s="5" t="s">
        <v>941</v>
      </c>
      <c r="N68" s="5" t="s">
        <v>90</v>
      </c>
      <c r="O68" s="17"/>
      <c r="P68" s="17">
        <v>30.7</v>
      </c>
      <c r="Q68" s="17">
        <v>1</v>
      </c>
      <c r="R68" s="17">
        <v>29.7</v>
      </c>
      <c r="S68" s="5"/>
    </row>
    <row r="69" ht="45" spans="1:19">
      <c r="A69" s="5">
        <v>7</v>
      </c>
      <c r="B69" s="5" t="s">
        <v>935</v>
      </c>
      <c r="C69" s="5" t="s">
        <v>815</v>
      </c>
      <c r="D69" s="13" t="s">
        <v>1008</v>
      </c>
      <c r="E69" s="5" t="s">
        <v>1006</v>
      </c>
      <c r="F69" s="5" t="s">
        <v>1007</v>
      </c>
      <c r="G69" s="5">
        <v>10.353</v>
      </c>
      <c r="H69" s="5">
        <v>10.5</v>
      </c>
      <c r="I69" s="5" t="s">
        <v>940</v>
      </c>
      <c r="J69" s="5">
        <v>113</v>
      </c>
      <c r="K69" s="5">
        <v>4.5</v>
      </c>
      <c r="L69" s="5">
        <v>20</v>
      </c>
      <c r="M69" s="5" t="s">
        <v>941</v>
      </c>
      <c r="N69" s="5" t="s">
        <v>90</v>
      </c>
      <c r="O69" s="17">
        <v>0.5</v>
      </c>
      <c r="P69" s="17">
        <v>150.6</v>
      </c>
      <c r="Q69" s="17">
        <v>4.9</v>
      </c>
      <c r="R69" s="17">
        <v>145.7</v>
      </c>
      <c r="S69" s="5"/>
    </row>
    <row r="70" ht="45" spans="1:19">
      <c r="A70" s="5">
        <v>8</v>
      </c>
      <c r="B70" s="5" t="s">
        <v>935</v>
      </c>
      <c r="C70" s="5" t="s">
        <v>815</v>
      </c>
      <c r="D70" s="13" t="s">
        <v>1009</v>
      </c>
      <c r="E70" s="5" t="s">
        <v>1006</v>
      </c>
      <c r="F70" s="5" t="s">
        <v>1007</v>
      </c>
      <c r="G70" s="5">
        <v>13.925</v>
      </c>
      <c r="H70" s="5">
        <v>13.945</v>
      </c>
      <c r="I70" s="5" t="s">
        <v>940</v>
      </c>
      <c r="J70" s="5">
        <v>20</v>
      </c>
      <c r="K70" s="5">
        <v>4.5</v>
      </c>
      <c r="L70" s="5">
        <v>20</v>
      </c>
      <c r="M70" s="5" t="s">
        <v>941</v>
      </c>
      <c r="N70" s="5" t="s">
        <v>90</v>
      </c>
      <c r="O70" s="17">
        <v>0.5</v>
      </c>
      <c r="P70" s="17">
        <v>26.7</v>
      </c>
      <c r="Q70" s="17">
        <v>0.9</v>
      </c>
      <c r="R70" s="17">
        <v>25.8</v>
      </c>
      <c r="S70" s="5"/>
    </row>
    <row r="71" ht="45" spans="1:19">
      <c r="A71" s="5">
        <v>9</v>
      </c>
      <c r="B71" s="5" t="s">
        <v>935</v>
      </c>
      <c r="C71" s="5" t="s">
        <v>815</v>
      </c>
      <c r="D71" s="13" t="s">
        <v>1010</v>
      </c>
      <c r="E71" s="5" t="s">
        <v>1006</v>
      </c>
      <c r="F71" s="5" t="s">
        <v>1007</v>
      </c>
      <c r="G71" s="5">
        <v>14.2</v>
      </c>
      <c r="H71" s="5">
        <v>14.26</v>
      </c>
      <c r="I71" s="5" t="s">
        <v>940</v>
      </c>
      <c r="J71" s="5">
        <v>63</v>
      </c>
      <c r="K71" s="5">
        <v>4.5</v>
      </c>
      <c r="L71" s="5">
        <v>20</v>
      </c>
      <c r="M71" s="5" t="s">
        <v>941</v>
      </c>
      <c r="N71" s="5" t="s">
        <v>90</v>
      </c>
      <c r="O71" s="17">
        <v>0.5</v>
      </c>
      <c r="P71" s="17">
        <v>84</v>
      </c>
      <c r="Q71" s="17">
        <v>2.7</v>
      </c>
      <c r="R71" s="17">
        <v>81.3</v>
      </c>
      <c r="S71" s="5"/>
    </row>
    <row r="72" ht="56.25" spans="1:19">
      <c r="A72" s="5">
        <v>10</v>
      </c>
      <c r="B72" s="5" t="s">
        <v>935</v>
      </c>
      <c r="C72" s="5" t="s">
        <v>820</v>
      </c>
      <c r="D72" s="13" t="s">
        <v>1011</v>
      </c>
      <c r="E72" s="5" t="s">
        <v>1012</v>
      </c>
      <c r="F72" s="5" t="s">
        <v>1013</v>
      </c>
      <c r="G72" s="5">
        <v>3.289</v>
      </c>
      <c r="H72" s="5">
        <v>3.299</v>
      </c>
      <c r="I72" s="5" t="s">
        <v>940</v>
      </c>
      <c r="J72" s="5">
        <v>10</v>
      </c>
      <c r="K72" s="5">
        <v>6</v>
      </c>
      <c r="L72" s="5">
        <v>20</v>
      </c>
      <c r="M72" s="5" t="s">
        <v>941</v>
      </c>
      <c r="N72" s="5">
        <v>2017</v>
      </c>
      <c r="O72" s="17">
        <v>0.5</v>
      </c>
      <c r="P72" s="17">
        <v>0</v>
      </c>
      <c r="Q72" s="17">
        <v>0</v>
      </c>
      <c r="R72" s="17">
        <v>0</v>
      </c>
      <c r="S72" s="5"/>
    </row>
    <row r="73" ht="56.25" spans="1:19">
      <c r="A73" s="5">
        <v>11</v>
      </c>
      <c r="B73" s="5" t="s">
        <v>935</v>
      </c>
      <c r="C73" s="5" t="s">
        <v>820</v>
      </c>
      <c r="D73" s="13" t="s">
        <v>1014</v>
      </c>
      <c r="E73" s="5" t="s">
        <v>1012</v>
      </c>
      <c r="F73" s="5" t="s">
        <v>1013</v>
      </c>
      <c r="G73" s="5">
        <v>3.5</v>
      </c>
      <c r="H73" s="5">
        <v>3.522</v>
      </c>
      <c r="I73" s="5" t="s">
        <v>940</v>
      </c>
      <c r="J73" s="5">
        <v>22</v>
      </c>
      <c r="K73" s="5">
        <v>6</v>
      </c>
      <c r="L73" s="5">
        <v>20</v>
      </c>
      <c r="M73" s="5" t="s">
        <v>941</v>
      </c>
      <c r="N73" s="5" t="s">
        <v>90</v>
      </c>
      <c r="O73" s="17">
        <v>0.5</v>
      </c>
      <c r="P73" s="17">
        <v>1.5</v>
      </c>
      <c r="Q73" s="17">
        <v>1.3</v>
      </c>
      <c r="R73" s="17">
        <v>0.2</v>
      </c>
      <c r="S73" s="5"/>
    </row>
    <row r="74" ht="45" spans="1:19">
      <c r="A74" s="5">
        <v>12</v>
      </c>
      <c r="B74" s="5" t="s">
        <v>935</v>
      </c>
      <c r="C74" s="5" t="s">
        <v>820</v>
      </c>
      <c r="D74" s="13" t="s">
        <v>1015</v>
      </c>
      <c r="E74" s="5" t="s">
        <v>1016</v>
      </c>
      <c r="F74" s="5" t="s">
        <v>1017</v>
      </c>
      <c r="G74" s="5">
        <v>4.512</v>
      </c>
      <c r="H74" s="5">
        <v>4.56</v>
      </c>
      <c r="I74" s="5" t="s">
        <v>940</v>
      </c>
      <c r="J74" s="5">
        <v>48</v>
      </c>
      <c r="K74" s="5">
        <v>4.5</v>
      </c>
      <c r="L74" s="5">
        <v>20</v>
      </c>
      <c r="M74" s="5" t="s">
        <v>941</v>
      </c>
      <c r="N74" s="5" t="s">
        <v>90</v>
      </c>
      <c r="O74" s="17">
        <v>0.5</v>
      </c>
      <c r="P74" s="17">
        <v>2.5</v>
      </c>
      <c r="Q74" s="17">
        <v>2.1</v>
      </c>
      <c r="R74" s="17">
        <v>0.4</v>
      </c>
      <c r="S74" s="5"/>
    </row>
    <row r="75" ht="56.25" spans="1:19">
      <c r="A75" s="5">
        <v>13</v>
      </c>
      <c r="B75" s="5" t="s">
        <v>935</v>
      </c>
      <c r="C75" s="5" t="s">
        <v>820</v>
      </c>
      <c r="D75" s="13" t="s">
        <v>1018</v>
      </c>
      <c r="E75" s="5" t="s">
        <v>1019</v>
      </c>
      <c r="F75" s="5" t="s">
        <v>1020</v>
      </c>
      <c r="G75" s="5">
        <v>0.734</v>
      </c>
      <c r="H75" s="5">
        <v>0.834</v>
      </c>
      <c r="I75" s="5" t="s">
        <v>940</v>
      </c>
      <c r="J75" s="5">
        <v>100</v>
      </c>
      <c r="K75" s="5">
        <v>4.5</v>
      </c>
      <c r="L75" s="5">
        <v>20</v>
      </c>
      <c r="M75" s="5" t="s">
        <v>941</v>
      </c>
      <c r="N75" s="5" t="s">
        <v>90</v>
      </c>
      <c r="O75" s="17">
        <v>0.5</v>
      </c>
      <c r="P75" s="17">
        <v>5.2</v>
      </c>
      <c r="Q75" s="17">
        <v>4.3</v>
      </c>
      <c r="R75" s="17">
        <v>0.9</v>
      </c>
      <c r="S75" s="5"/>
    </row>
    <row r="76" ht="56.25" spans="1:19">
      <c r="A76" s="5">
        <v>14</v>
      </c>
      <c r="B76" s="5" t="s">
        <v>935</v>
      </c>
      <c r="C76" s="5" t="s">
        <v>820</v>
      </c>
      <c r="D76" s="13" t="s">
        <v>1021</v>
      </c>
      <c r="E76" s="5" t="s">
        <v>1022</v>
      </c>
      <c r="F76" s="5" t="s">
        <v>1020</v>
      </c>
      <c r="G76" s="5">
        <v>1.14</v>
      </c>
      <c r="H76" s="5">
        <v>1.466</v>
      </c>
      <c r="I76" s="5" t="s">
        <v>940</v>
      </c>
      <c r="J76" s="5">
        <v>163</v>
      </c>
      <c r="K76" s="5">
        <v>4.5</v>
      </c>
      <c r="L76" s="5">
        <v>20</v>
      </c>
      <c r="M76" s="5" t="s">
        <v>941</v>
      </c>
      <c r="N76" s="5" t="s">
        <v>90</v>
      </c>
      <c r="O76" s="17">
        <v>0.5</v>
      </c>
      <c r="P76" s="17">
        <v>8.5</v>
      </c>
      <c r="Q76" s="17">
        <v>7</v>
      </c>
      <c r="R76" s="17">
        <v>1.5</v>
      </c>
      <c r="S76" s="5"/>
    </row>
    <row r="77" ht="45" spans="1:19">
      <c r="A77" s="5">
        <v>15</v>
      </c>
      <c r="B77" s="5" t="s">
        <v>935</v>
      </c>
      <c r="C77" s="5" t="s">
        <v>820</v>
      </c>
      <c r="D77" s="13" t="s">
        <v>1023</v>
      </c>
      <c r="E77" s="5" t="s">
        <v>1024</v>
      </c>
      <c r="F77" s="5" t="s">
        <v>1020</v>
      </c>
      <c r="G77" s="5">
        <v>1.34</v>
      </c>
      <c r="H77" s="5">
        <v>1.45</v>
      </c>
      <c r="I77" s="5" t="s">
        <v>940</v>
      </c>
      <c r="J77" s="5">
        <v>110</v>
      </c>
      <c r="K77" s="5">
        <v>4.5</v>
      </c>
      <c r="L77" s="5">
        <v>20</v>
      </c>
      <c r="M77" s="5" t="s">
        <v>941</v>
      </c>
      <c r="N77" s="5" t="s">
        <v>90</v>
      </c>
      <c r="O77" s="17">
        <v>0.5</v>
      </c>
      <c r="P77" s="17">
        <v>5.8</v>
      </c>
      <c r="Q77" s="17">
        <v>4.7</v>
      </c>
      <c r="R77" s="17">
        <v>1.1</v>
      </c>
      <c r="S77" s="5"/>
    </row>
    <row r="78" ht="56.25" spans="1:19">
      <c r="A78" s="5">
        <v>16</v>
      </c>
      <c r="B78" s="5" t="s">
        <v>935</v>
      </c>
      <c r="C78" s="5" t="s">
        <v>820</v>
      </c>
      <c r="D78" s="13" t="s">
        <v>1025</v>
      </c>
      <c r="E78" s="5" t="s">
        <v>971</v>
      </c>
      <c r="F78" s="5" t="s">
        <v>1020</v>
      </c>
      <c r="G78" s="5">
        <v>119.739</v>
      </c>
      <c r="H78" s="5">
        <v>119.759</v>
      </c>
      <c r="I78" s="5" t="s">
        <v>940</v>
      </c>
      <c r="J78" s="5">
        <v>10</v>
      </c>
      <c r="K78" s="5"/>
      <c r="L78" s="5"/>
      <c r="M78" s="5"/>
      <c r="N78" s="5"/>
      <c r="O78" s="17">
        <v>0.5</v>
      </c>
      <c r="P78" s="17">
        <v>0</v>
      </c>
      <c r="Q78" s="17">
        <v>0</v>
      </c>
      <c r="R78" s="17">
        <v>0</v>
      </c>
      <c r="S78" s="5"/>
    </row>
    <row r="79" ht="45" spans="1:19">
      <c r="A79" s="5">
        <v>17</v>
      </c>
      <c r="B79" s="5" t="s">
        <v>935</v>
      </c>
      <c r="C79" s="5" t="s">
        <v>820</v>
      </c>
      <c r="D79" s="13" t="s">
        <v>1026</v>
      </c>
      <c r="E79" s="5" t="s">
        <v>971</v>
      </c>
      <c r="F79" s="5" t="s">
        <v>1027</v>
      </c>
      <c r="G79" s="5">
        <v>2.842</v>
      </c>
      <c r="H79" s="5">
        <v>2.94</v>
      </c>
      <c r="I79" s="5" t="s">
        <v>940</v>
      </c>
      <c r="J79" s="5">
        <v>98</v>
      </c>
      <c r="K79" s="5">
        <v>4.5</v>
      </c>
      <c r="L79" s="5">
        <v>20</v>
      </c>
      <c r="M79" s="5" t="s">
        <v>941</v>
      </c>
      <c r="N79" s="5" t="s">
        <v>90</v>
      </c>
      <c r="O79" s="17">
        <v>0.5</v>
      </c>
      <c r="P79" s="17">
        <v>5.1</v>
      </c>
      <c r="Q79" s="17">
        <v>4.2</v>
      </c>
      <c r="R79" s="17">
        <v>0.899999999999999</v>
      </c>
      <c r="S79" s="5"/>
    </row>
    <row r="80" ht="56.25" spans="1:19">
      <c r="A80" s="5">
        <v>18</v>
      </c>
      <c r="B80" s="5" t="s">
        <v>935</v>
      </c>
      <c r="C80" s="5" t="s">
        <v>820</v>
      </c>
      <c r="D80" s="13" t="s">
        <v>1028</v>
      </c>
      <c r="E80" s="5" t="s">
        <v>971</v>
      </c>
      <c r="F80" s="5" t="s">
        <v>1027</v>
      </c>
      <c r="G80" s="5">
        <v>3.569</v>
      </c>
      <c r="H80" s="5">
        <v>3.579</v>
      </c>
      <c r="I80" s="5" t="s">
        <v>940</v>
      </c>
      <c r="J80" s="5">
        <v>10</v>
      </c>
      <c r="K80" s="5">
        <v>4.5</v>
      </c>
      <c r="L80" s="5">
        <v>20</v>
      </c>
      <c r="M80" s="5" t="s">
        <v>941</v>
      </c>
      <c r="N80" s="5">
        <v>2017</v>
      </c>
      <c r="O80" s="17">
        <v>0.5</v>
      </c>
      <c r="P80" s="17">
        <v>0</v>
      </c>
      <c r="Q80" s="17">
        <v>0</v>
      </c>
      <c r="R80" s="17">
        <v>0</v>
      </c>
      <c r="S80" s="5"/>
    </row>
    <row r="81" ht="56.25" spans="1:19">
      <c r="A81" s="5">
        <v>19</v>
      </c>
      <c r="B81" s="5" t="s">
        <v>935</v>
      </c>
      <c r="C81" s="5" t="s">
        <v>820</v>
      </c>
      <c r="D81" s="13" t="s">
        <v>1029</v>
      </c>
      <c r="E81" s="5" t="s">
        <v>971</v>
      </c>
      <c r="F81" s="5" t="s">
        <v>1027</v>
      </c>
      <c r="G81" s="5">
        <v>6.423</v>
      </c>
      <c r="H81" s="5">
        <v>6.468</v>
      </c>
      <c r="I81" s="5" t="s">
        <v>940</v>
      </c>
      <c r="J81" s="5">
        <v>45</v>
      </c>
      <c r="K81" s="5">
        <v>4.5</v>
      </c>
      <c r="L81" s="5">
        <v>20</v>
      </c>
      <c r="M81" s="5" t="s">
        <v>941</v>
      </c>
      <c r="N81" s="5" t="s">
        <v>90</v>
      </c>
      <c r="O81" s="17">
        <v>0.5</v>
      </c>
      <c r="P81" s="17">
        <v>2.4</v>
      </c>
      <c r="Q81" s="17">
        <v>1.9</v>
      </c>
      <c r="R81" s="17">
        <v>0.5</v>
      </c>
      <c r="S81" s="5"/>
    </row>
    <row r="82" ht="45" spans="1:19">
      <c r="A82" s="5">
        <v>20</v>
      </c>
      <c r="B82" s="5" t="s">
        <v>935</v>
      </c>
      <c r="C82" s="5" t="s">
        <v>820</v>
      </c>
      <c r="D82" s="13" t="s">
        <v>1030</v>
      </c>
      <c r="E82" s="5" t="s">
        <v>971</v>
      </c>
      <c r="F82" s="5" t="s">
        <v>1027</v>
      </c>
      <c r="G82" s="5">
        <v>7.08</v>
      </c>
      <c r="H82" s="5">
        <v>7.09</v>
      </c>
      <c r="I82" s="5" t="s">
        <v>940</v>
      </c>
      <c r="J82" s="5">
        <v>10</v>
      </c>
      <c r="K82" s="5"/>
      <c r="L82" s="5"/>
      <c r="M82" s="5"/>
      <c r="N82" s="5"/>
      <c r="O82" s="17">
        <v>0.5</v>
      </c>
      <c r="P82" s="17">
        <v>0</v>
      </c>
      <c r="Q82" s="17">
        <v>0</v>
      </c>
      <c r="R82" s="17">
        <v>0</v>
      </c>
      <c r="S82" s="5"/>
    </row>
    <row r="83" ht="56.25" spans="1:19">
      <c r="A83" s="5">
        <v>21</v>
      </c>
      <c r="B83" s="5" t="s">
        <v>935</v>
      </c>
      <c r="C83" s="5" t="s">
        <v>820</v>
      </c>
      <c r="D83" s="13" t="s">
        <v>1031</v>
      </c>
      <c r="E83" s="5" t="s">
        <v>971</v>
      </c>
      <c r="F83" s="5" t="s">
        <v>1027</v>
      </c>
      <c r="G83" s="5">
        <v>8.804</v>
      </c>
      <c r="H83" s="5">
        <v>8.814</v>
      </c>
      <c r="I83" s="5" t="s">
        <v>940</v>
      </c>
      <c r="J83" s="5">
        <v>10</v>
      </c>
      <c r="K83" s="5"/>
      <c r="L83" s="5"/>
      <c r="M83" s="5"/>
      <c r="N83" s="5"/>
      <c r="O83" s="17">
        <v>0.5</v>
      </c>
      <c r="P83" s="17">
        <v>0</v>
      </c>
      <c r="Q83" s="17">
        <v>0</v>
      </c>
      <c r="R83" s="17">
        <v>0</v>
      </c>
      <c r="S83" s="5"/>
    </row>
    <row r="84" ht="67.5" spans="1:19">
      <c r="A84" s="5">
        <v>22</v>
      </c>
      <c r="B84" s="5" t="s">
        <v>935</v>
      </c>
      <c r="C84" s="5" t="s">
        <v>820</v>
      </c>
      <c r="D84" s="13" t="s">
        <v>1032</v>
      </c>
      <c r="E84" s="5" t="s">
        <v>1033</v>
      </c>
      <c r="F84" s="5" t="s">
        <v>1034</v>
      </c>
      <c r="G84" s="5">
        <v>11.351</v>
      </c>
      <c r="H84" s="5">
        <v>11.361</v>
      </c>
      <c r="I84" s="5" t="s">
        <v>940</v>
      </c>
      <c r="J84" s="5">
        <v>10</v>
      </c>
      <c r="K84" s="5"/>
      <c r="L84" s="5"/>
      <c r="M84" s="5"/>
      <c r="N84" s="5"/>
      <c r="O84" s="17">
        <v>0.5</v>
      </c>
      <c r="P84" s="17">
        <v>0</v>
      </c>
      <c r="Q84" s="17">
        <v>0</v>
      </c>
      <c r="R84" s="17">
        <v>0</v>
      </c>
      <c r="S84" s="5"/>
    </row>
    <row r="85" ht="56.25" spans="1:19">
      <c r="A85" s="5">
        <v>23</v>
      </c>
      <c r="B85" s="5" t="s">
        <v>935</v>
      </c>
      <c r="C85" s="5" t="s">
        <v>820</v>
      </c>
      <c r="D85" s="13" t="s">
        <v>1035</v>
      </c>
      <c r="E85" s="5" t="s">
        <v>1033</v>
      </c>
      <c r="F85" s="5" t="s">
        <v>1034</v>
      </c>
      <c r="G85" s="5">
        <v>13.99</v>
      </c>
      <c r="H85" s="5">
        <v>14.01</v>
      </c>
      <c r="I85" s="5" t="s">
        <v>940</v>
      </c>
      <c r="J85" s="5">
        <v>20</v>
      </c>
      <c r="K85" s="5">
        <v>5</v>
      </c>
      <c r="L85" s="5">
        <v>20</v>
      </c>
      <c r="M85" s="5" t="s">
        <v>941</v>
      </c>
      <c r="N85" s="5" t="s">
        <v>90</v>
      </c>
      <c r="O85" s="17">
        <v>0.5</v>
      </c>
      <c r="P85" s="17">
        <v>1.2</v>
      </c>
      <c r="Q85" s="17">
        <v>1</v>
      </c>
      <c r="R85" s="17">
        <v>0.2</v>
      </c>
      <c r="S85" s="5"/>
    </row>
    <row r="86" ht="67.5" spans="1:19">
      <c r="A86" s="5">
        <v>24</v>
      </c>
      <c r="B86" s="5" t="s">
        <v>935</v>
      </c>
      <c r="C86" s="5" t="s">
        <v>820</v>
      </c>
      <c r="D86" s="13" t="s">
        <v>1036</v>
      </c>
      <c r="E86" s="5" t="s">
        <v>1033</v>
      </c>
      <c r="F86" s="5" t="s">
        <v>1034</v>
      </c>
      <c r="G86" s="5">
        <v>16.902</v>
      </c>
      <c r="H86" s="5">
        <v>16.998</v>
      </c>
      <c r="I86" s="5" t="s">
        <v>940</v>
      </c>
      <c r="J86" s="5">
        <v>96</v>
      </c>
      <c r="K86" s="5">
        <v>5</v>
      </c>
      <c r="L86" s="5">
        <v>20</v>
      </c>
      <c r="M86" s="5" t="s">
        <v>941</v>
      </c>
      <c r="N86" s="5" t="s">
        <v>90</v>
      </c>
      <c r="O86" s="17">
        <v>0.5</v>
      </c>
      <c r="P86" s="17">
        <v>5.6</v>
      </c>
      <c r="Q86" s="17">
        <v>4.6</v>
      </c>
      <c r="R86" s="17">
        <v>1</v>
      </c>
      <c r="S86" s="5"/>
    </row>
    <row r="87" ht="67.5" spans="1:19">
      <c r="A87" s="5">
        <v>25</v>
      </c>
      <c r="B87" s="5" t="s">
        <v>935</v>
      </c>
      <c r="C87" s="5" t="s">
        <v>820</v>
      </c>
      <c r="D87" s="13" t="s">
        <v>1037</v>
      </c>
      <c r="E87" s="5" t="s">
        <v>1033</v>
      </c>
      <c r="F87" s="5" t="s">
        <v>1034</v>
      </c>
      <c r="G87" s="5">
        <v>17.102</v>
      </c>
      <c r="H87" s="5">
        <v>17.18</v>
      </c>
      <c r="I87" s="5" t="s">
        <v>940</v>
      </c>
      <c r="J87" s="5">
        <v>78</v>
      </c>
      <c r="K87" s="5">
        <v>5</v>
      </c>
      <c r="L87" s="5">
        <v>20</v>
      </c>
      <c r="M87" s="5" t="s">
        <v>941</v>
      </c>
      <c r="N87" s="5" t="s">
        <v>90</v>
      </c>
      <c r="O87" s="17">
        <v>0.5</v>
      </c>
      <c r="P87" s="17">
        <v>4.5</v>
      </c>
      <c r="Q87" s="17">
        <v>3.7</v>
      </c>
      <c r="R87" s="17">
        <v>0.8</v>
      </c>
      <c r="S87" s="5"/>
    </row>
    <row r="88" ht="56.25" spans="1:19">
      <c r="A88" s="5">
        <v>26</v>
      </c>
      <c r="B88" s="5" t="s">
        <v>935</v>
      </c>
      <c r="C88" s="5" t="s">
        <v>820</v>
      </c>
      <c r="D88" s="13" t="s">
        <v>1038</v>
      </c>
      <c r="E88" s="5" t="s">
        <v>1033</v>
      </c>
      <c r="F88" s="5" t="s">
        <v>1034</v>
      </c>
      <c r="G88" s="5">
        <v>17.19</v>
      </c>
      <c r="H88" s="5">
        <v>17.29</v>
      </c>
      <c r="I88" s="5" t="s">
        <v>940</v>
      </c>
      <c r="J88" s="5">
        <v>100</v>
      </c>
      <c r="K88" s="5">
        <v>5</v>
      </c>
      <c r="L88" s="5">
        <v>20</v>
      </c>
      <c r="M88" s="5" t="s">
        <v>941</v>
      </c>
      <c r="N88" s="5" t="s">
        <v>90</v>
      </c>
      <c r="O88" s="17">
        <v>0.5</v>
      </c>
      <c r="P88" s="17">
        <v>5.8</v>
      </c>
      <c r="Q88" s="17">
        <v>4.8</v>
      </c>
      <c r="R88" s="17">
        <v>1</v>
      </c>
      <c r="S88" s="5"/>
    </row>
    <row r="89" ht="67.5" spans="1:19">
      <c r="A89" s="5">
        <v>27</v>
      </c>
      <c r="B89" s="5" t="s">
        <v>935</v>
      </c>
      <c r="C89" s="5" t="s">
        <v>820</v>
      </c>
      <c r="D89" s="13" t="s">
        <v>1039</v>
      </c>
      <c r="E89" s="5" t="s">
        <v>1033</v>
      </c>
      <c r="F89" s="5" t="s">
        <v>1034</v>
      </c>
      <c r="G89" s="5">
        <v>17.298</v>
      </c>
      <c r="H89" s="5">
        <v>17.319</v>
      </c>
      <c r="I89" s="5" t="s">
        <v>940</v>
      </c>
      <c r="J89" s="5">
        <v>21</v>
      </c>
      <c r="K89" s="5">
        <v>5</v>
      </c>
      <c r="L89" s="5">
        <v>20</v>
      </c>
      <c r="M89" s="5" t="s">
        <v>941</v>
      </c>
      <c r="N89" s="5" t="s">
        <v>90</v>
      </c>
      <c r="O89" s="17">
        <v>0.5</v>
      </c>
      <c r="P89" s="17">
        <v>1.2</v>
      </c>
      <c r="Q89" s="17">
        <v>1</v>
      </c>
      <c r="R89" s="17">
        <v>0.2</v>
      </c>
      <c r="S89" s="5"/>
    </row>
    <row r="90" ht="67.5" spans="1:19">
      <c r="A90" s="5">
        <v>28</v>
      </c>
      <c r="B90" s="5" t="s">
        <v>935</v>
      </c>
      <c r="C90" s="5" t="s">
        <v>820</v>
      </c>
      <c r="D90" s="13" t="s">
        <v>1040</v>
      </c>
      <c r="E90" s="5" t="s">
        <v>1033</v>
      </c>
      <c r="F90" s="5" t="s">
        <v>1034</v>
      </c>
      <c r="G90" s="5">
        <v>18.404</v>
      </c>
      <c r="H90" s="5">
        <v>18.419</v>
      </c>
      <c r="I90" s="5" t="s">
        <v>940</v>
      </c>
      <c r="J90" s="5">
        <v>15</v>
      </c>
      <c r="K90" s="5"/>
      <c r="L90" s="5"/>
      <c r="M90" s="5"/>
      <c r="N90" s="5"/>
      <c r="O90" s="17">
        <v>0.5</v>
      </c>
      <c r="P90" s="17">
        <v>0</v>
      </c>
      <c r="Q90" s="17">
        <v>0</v>
      </c>
      <c r="R90" s="17">
        <v>0</v>
      </c>
      <c r="S90" s="5"/>
    </row>
    <row r="91" ht="67.5" spans="1:19">
      <c r="A91" s="5">
        <v>29</v>
      </c>
      <c r="B91" s="5" t="s">
        <v>935</v>
      </c>
      <c r="C91" s="5" t="s">
        <v>820</v>
      </c>
      <c r="D91" s="13" t="s">
        <v>1041</v>
      </c>
      <c r="E91" s="5" t="s">
        <v>1033</v>
      </c>
      <c r="F91" s="5" t="s">
        <v>1034</v>
      </c>
      <c r="G91" s="5">
        <v>24.791</v>
      </c>
      <c r="H91" s="5">
        <v>24.801</v>
      </c>
      <c r="I91" s="5" t="s">
        <v>940</v>
      </c>
      <c r="J91" s="5">
        <v>10</v>
      </c>
      <c r="K91" s="5"/>
      <c r="L91" s="5"/>
      <c r="M91" s="5"/>
      <c r="N91" s="5"/>
      <c r="O91" s="17">
        <v>0.5</v>
      </c>
      <c r="P91" s="17">
        <v>0</v>
      </c>
      <c r="Q91" s="17">
        <v>0</v>
      </c>
      <c r="R91" s="17">
        <v>0</v>
      </c>
      <c r="S91" s="5"/>
    </row>
    <row r="92" ht="56.25" spans="1:19">
      <c r="A92" s="5">
        <v>30</v>
      </c>
      <c r="B92" s="5" t="s">
        <v>935</v>
      </c>
      <c r="C92" s="5" t="s">
        <v>820</v>
      </c>
      <c r="D92" s="13" t="s">
        <v>1042</v>
      </c>
      <c r="E92" s="5" t="s">
        <v>1033</v>
      </c>
      <c r="F92" s="5" t="s">
        <v>1034</v>
      </c>
      <c r="G92" s="5">
        <v>30.53</v>
      </c>
      <c r="H92" s="5">
        <v>30.54</v>
      </c>
      <c r="I92" s="5" t="s">
        <v>940</v>
      </c>
      <c r="J92" s="5">
        <v>10</v>
      </c>
      <c r="K92" s="5"/>
      <c r="L92" s="5"/>
      <c r="M92" s="5"/>
      <c r="N92" s="42"/>
      <c r="O92" s="17">
        <v>0.5</v>
      </c>
      <c r="P92" s="17">
        <v>0</v>
      </c>
      <c r="Q92" s="17">
        <v>0</v>
      </c>
      <c r="R92" s="17">
        <v>0</v>
      </c>
      <c r="S92" s="5"/>
    </row>
    <row r="93" ht="56.25" spans="1:19">
      <c r="A93" s="5">
        <v>31</v>
      </c>
      <c r="B93" s="5" t="s">
        <v>935</v>
      </c>
      <c r="C93" s="5" t="s">
        <v>820</v>
      </c>
      <c r="D93" s="13" t="s">
        <v>1043</v>
      </c>
      <c r="E93" s="5" t="s">
        <v>1033</v>
      </c>
      <c r="F93" s="5" t="s">
        <v>1034</v>
      </c>
      <c r="G93" s="5">
        <v>5.836</v>
      </c>
      <c r="H93" s="5">
        <v>5.913</v>
      </c>
      <c r="I93" s="5" t="s">
        <v>940</v>
      </c>
      <c r="J93" s="5">
        <v>77</v>
      </c>
      <c r="K93" s="5">
        <v>5</v>
      </c>
      <c r="L93" s="5">
        <v>20</v>
      </c>
      <c r="M93" s="5" t="s">
        <v>941</v>
      </c>
      <c r="N93" s="5" t="s">
        <v>90</v>
      </c>
      <c r="O93" s="17">
        <v>0.5</v>
      </c>
      <c r="P93" s="17">
        <v>4.5</v>
      </c>
      <c r="Q93" s="17">
        <v>3.7</v>
      </c>
      <c r="R93" s="17">
        <v>0.8</v>
      </c>
      <c r="S93" s="5"/>
    </row>
    <row r="94" ht="56.25" spans="1:19">
      <c r="A94" s="5">
        <v>32</v>
      </c>
      <c r="B94" s="5" t="s">
        <v>935</v>
      </c>
      <c r="C94" s="5" t="s">
        <v>820</v>
      </c>
      <c r="D94" s="13" t="s">
        <v>1044</v>
      </c>
      <c r="E94" s="5" t="s">
        <v>1045</v>
      </c>
      <c r="F94" s="5" t="s">
        <v>1046</v>
      </c>
      <c r="G94" s="5">
        <v>0.368</v>
      </c>
      <c r="H94" s="5">
        <v>0.546</v>
      </c>
      <c r="I94" s="5" t="s">
        <v>940</v>
      </c>
      <c r="J94" s="5">
        <v>178</v>
      </c>
      <c r="K94" s="5">
        <v>4.5</v>
      </c>
      <c r="L94" s="5">
        <v>20</v>
      </c>
      <c r="M94" s="5" t="s">
        <v>941</v>
      </c>
      <c r="N94" s="5" t="s">
        <v>90</v>
      </c>
      <c r="O94" s="17">
        <v>0.5</v>
      </c>
      <c r="P94" s="17">
        <v>9.3</v>
      </c>
      <c r="Q94" s="17">
        <v>7.7</v>
      </c>
      <c r="R94" s="17">
        <v>1.6</v>
      </c>
      <c r="S94" s="5"/>
    </row>
    <row r="95" ht="56.25" spans="1:19">
      <c r="A95" s="5">
        <v>33</v>
      </c>
      <c r="B95" s="5" t="s">
        <v>935</v>
      </c>
      <c r="C95" s="5" t="s">
        <v>820</v>
      </c>
      <c r="D95" s="13" t="s">
        <v>1047</v>
      </c>
      <c r="E95" s="5" t="s">
        <v>1045</v>
      </c>
      <c r="F95" s="5" t="s">
        <v>1046</v>
      </c>
      <c r="G95" s="5">
        <v>0.59</v>
      </c>
      <c r="H95" s="5">
        <v>0.67</v>
      </c>
      <c r="I95" s="5" t="s">
        <v>940</v>
      </c>
      <c r="J95" s="5">
        <v>80</v>
      </c>
      <c r="K95" s="5">
        <v>4.5</v>
      </c>
      <c r="L95" s="5">
        <v>20</v>
      </c>
      <c r="M95" s="5" t="s">
        <v>941</v>
      </c>
      <c r="N95" s="5" t="s">
        <v>90</v>
      </c>
      <c r="O95" s="17">
        <v>0.5</v>
      </c>
      <c r="P95" s="17">
        <v>4.2</v>
      </c>
      <c r="Q95" s="17">
        <v>3.4</v>
      </c>
      <c r="R95" s="17">
        <v>0.8</v>
      </c>
      <c r="S95" s="5"/>
    </row>
    <row r="96" ht="56.25" spans="1:19">
      <c r="A96" s="5">
        <v>34</v>
      </c>
      <c r="B96" s="5" t="s">
        <v>935</v>
      </c>
      <c r="C96" s="5" t="s">
        <v>820</v>
      </c>
      <c r="D96" s="13" t="s">
        <v>1048</v>
      </c>
      <c r="E96" s="5" t="s">
        <v>1045</v>
      </c>
      <c r="F96" s="5" t="s">
        <v>1046</v>
      </c>
      <c r="G96" s="5">
        <v>1.138</v>
      </c>
      <c r="H96" s="5">
        <v>1.178</v>
      </c>
      <c r="I96" s="5" t="s">
        <v>940</v>
      </c>
      <c r="J96" s="5">
        <v>40</v>
      </c>
      <c r="K96" s="5">
        <v>4.5</v>
      </c>
      <c r="L96" s="5">
        <v>20</v>
      </c>
      <c r="M96" s="5" t="s">
        <v>941</v>
      </c>
      <c r="N96" s="5" t="s">
        <v>90</v>
      </c>
      <c r="O96" s="17">
        <v>0.5</v>
      </c>
      <c r="P96" s="17">
        <v>2.1</v>
      </c>
      <c r="Q96" s="17">
        <v>1.7</v>
      </c>
      <c r="R96" s="17">
        <v>0.4</v>
      </c>
      <c r="S96" s="5"/>
    </row>
    <row r="97" ht="56.25" spans="1:19">
      <c r="A97" s="5">
        <v>35</v>
      </c>
      <c r="B97" s="5" t="s">
        <v>935</v>
      </c>
      <c r="C97" s="5" t="s">
        <v>820</v>
      </c>
      <c r="D97" s="13" t="s">
        <v>1049</v>
      </c>
      <c r="E97" s="5" t="s">
        <v>1045</v>
      </c>
      <c r="F97" s="5" t="s">
        <v>1046</v>
      </c>
      <c r="G97" s="5">
        <v>1.14</v>
      </c>
      <c r="H97" s="5">
        <v>1.8</v>
      </c>
      <c r="I97" s="5" t="s">
        <v>940</v>
      </c>
      <c r="J97" s="5">
        <v>40</v>
      </c>
      <c r="K97" s="5">
        <v>4.5</v>
      </c>
      <c r="L97" s="5">
        <v>20</v>
      </c>
      <c r="M97" s="5" t="s">
        <v>941</v>
      </c>
      <c r="N97" s="5" t="s">
        <v>90</v>
      </c>
      <c r="O97" s="17">
        <v>0.5</v>
      </c>
      <c r="P97" s="17">
        <v>2.1</v>
      </c>
      <c r="Q97" s="17">
        <v>1.7</v>
      </c>
      <c r="R97" s="17">
        <v>0.4</v>
      </c>
      <c r="S97" s="5"/>
    </row>
    <row r="98" ht="56.25" spans="1:19">
      <c r="A98" s="5">
        <v>36</v>
      </c>
      <c r="B98" s="5" t="s">
        <v>935</v>
      </c>
      <c r="C98" s="5" t="s">
        <v>820</v>
      </c>
      <c r="D98" s="13" t="s">
        <v>1050</v>
      </c>
      <c r="E98" s="5" t="s">
        <v>1045</v>
      </c>
      <c r="F98" s="5" t="s">
        <v>1046</v>
      </c>
      <c r="G98" s="5">
        <v>1.258</v>
      </c>
      <c r="H98" s="5">
        <v>1.318</v>
      </c>
      <c r="I98" s="5" t="s">
        <v>940</v>
      </c>
      <c r="J98" s="5">
        <v>60</v>
      </c>
      <c r="K98" s="5">
        <v>4.5</v>
      </c>
      <c r="L98" s="5">
        <v>20</v>
      </c>
      <c r="M98" s="5" t="s">
        <v>941</v>
      </c>
      <c r="N98" s="5" t="s">
        <v>90</v>
      </c>
      <c r="O98" s="17">
        <v>0.5</v>
      </c>
      <c r="P98" s="17">
        <v>3.1</v>
      </c>
      <c r="Q98" s="17">
        <v>2.6</v>
      </c>
      <c r="R98" s="17">
        <v>0.5</v>
      </c>
      <c r="S98" s="5"/>
    </row>
    <row r="99" ht="56.25" spans="1:19">
      <c r="A99" s="5">
        <v>37</v>
      </c>
      <c r="B99" s="5" t="s">
        <v>935</v>
      </c>
      <c r="C99" s="5" t="s">
        <v>820</v>
      </c>
      <c r="D99" s="13" t="s">
        <v>1051</v>
      </c>
      <c r="E99" s="5" t="s">
        <v>1045</v>
      </c>
      <c r="F99" s="5" t="s">
        <v>1046</v>
      </c>
      <c r="G99" s="5">
        <v>1.562</v>
      </c>
      <c r="H99" s="5">
        <v>1.626</v>
      </c>
      <c r="I99" s="5" t="s">
        <v>940</v>
      </c>
      <c r="J99" s="5">
        <v>130</v>
      </c>
      <c r="K99" s="5">
        <v>4.5</v>
      </c>
      <c r="L99" s="5">
        <v>20</v>
      </c>
      <c r="M99" s="5" t="s">
        <v>941</v>
      </c>
      <c r="N99" s="5" t="s">
        <v>90</v>
      </c>
      <c r="O99" s="17">
        <v>0.5</v>
      </c>
      <c r="P99" s="17">
        <v>6.8</v>
      </c>
      <c r="Q99" s="17">
        <v>5.6</v>
      </c>
      <c r="R99" s="17">
        <v>1.2</v>
      </c>
      <c r="S99" s="5"/>
    </row>
    <row r="100" ht="56.25" spans="1:19">
      <c r="A100" s="5">
        <v>38</v>
      </c>
      <c r="B100" s="5" t="s">
        <v>935</v>
      </c>
      <c r="C100" s="5" t="s">
        <v>820</v>
      </c>
      <c r="D100" s="13" t="s">
        <v>1052</v>
      </c>
      <c r="E100" s="5" t="s">
        <v>1045</v>
      </c>
      <c r="F100" s="5" t="s">
        <v>1046</v>
      </c>
      <c r="G100" s="5">
        <v>1.676</v>
      </c>
      <c r="H100" s="5">
        <v>1.806</v>
      </c>
      <c r="I100" s="5" t="s">
        <v>940</v>
      </c>
      <c r="J100" s="5">
        <v>130</v>
      </c>
      <c r="K100" s="5">
        <v>4.5</v>
      </c>
      <c r="L100" s="5">
        <v>20</v>
      </c>
      <c r="M100" s="5" t="s">
        <v>941</v>
      </c>
      <c r="N100" s="5" t="s">
        <v>90</v>
      </c>
      <c r="O100" s="17">
        <v>0.5</v>
      </c>
      <c r="P100" s="17">
        <v>6.8</v>
      </c>
      <c r="Q100" s="17">
        <v>5.6</v>
      </c>
      <c r="R100" s="17">
        <v>1.2</v>
      </c>
      <c r="S100" s="5"/>
    </row>
    <row r="101" ht="56.25" spans="1:19">
      <c r="A101" s="5">
        <v>39</v>
      </c>
      <c r="B101" s="5" t="s">
        <v>935</v>
      </c>
      <c r="C101" s="5" t="s">
        <v>820</v>
      </c>
      <c r="D101" s="13" t="s">
        <v>1053</v>
      </c>
      <c r="E101" s="5" t="s">
        <v>1045</v>
      </c>
      <c r="F101" s="5" t="s">
        <v>1046</v>
      </c>
      <c r="G101" s="5">
        <v>1.92</v>
      </c>
      <c r="H101" s="5">
        <v>1.965</v>
      </c>
      <c r="I101" s="5" t="s">
        <v>940</v>
      </c>
      <c r="J101" s="5">
        <v>45</v>
      </c>
      <c r="K101" s="5">
        <v>4.5</v>
      </c>
      <c r="L101" s="5">
        <v>20</v>
      </c>
      <c r="M101" s="5" t="s">
        <v>941</v>
      </c>
      <c r="N101" s="5" t="s">
        <v>90</v>
      </c>
      <c r="O101" s="17">
        <v>0.5</v>
      </c>
      <c r="P101" s="17">
        <v>2.4</v>
      </c>
      <c r="Q101" s="17">
        <v>1.9</v>
      </c>
      <c r="R101" s="17">
        <v>0.5</v>
      </c>
      <c r="S101" s="5"/>
    </row>
    <row r="102" ht="56.25" spans="1:19">
      <c r="A102" s="5">
        <v>40</v>
      </c>
      <c r="B102" s="5" t="s">
        <v>935</v>
      </c>
      <c r="C102" s="5" t="s">
        <v>820</v>
      </c>
      <c r="D102" s="13" t="s">
        <v>1054</v>
      </c>
      <c r="E102" s="5" t="s">
        <v>1045</v>
      </c>
      <c r="F102" s="5" t="s">
        <v>1046</v>
      </c>
      <c r="G102" s="5">
        <v>2.081</v>
      </c>
      <c r="H102" s="5">
        <v>2.129</v>
      </c>
      <c r="I102" s="5" t="s">
        <v>940</v>
      </c>
      <c r="J102" s="5">
        <v>48</v>
      </c>
      <c r="K102" s="5">
        <v>4.5</v>
      </c>
      <c r="L102" s="5">
        <v>20</v>
      </c>
      <c r="M102" s="5" t="s">
        <v>941</v>
      </c>
      <c r="N102" s="5" t="s">
        <v>90</v>
      </c>
      <c r="O102" s="17">
        <v>0.5</v>
      </c>
      <c r="P102" s="17">
        <v>2.5</v>
      </c>
      <c r="Q102" s="17">
        <v>2.1</v>
      </c>
      <c r="R102" s="17">
        <v>0.4</v>
      </c>
      <c r="S102" s="5"/>
    </row>
    <row r="103" ht="56.25" spans="1:19">
      <c r="A103" s="5">
        <v>41</v>
      </c>
      <c r="B103" s="5" t="s">
        <v>935</v>
      </c>
      <c r="C103" s="5" t="s">
        <v>820</v>
      </c>
      <c r="D103" s="13" t="s">
        <v>1055</v>
      </c>
      <c r="E103" s="5" t="s">
        <v>1045</v>
      </c>
      <c r="F103" s="5" t="s">
        <v>1046</v>
      </c>
      <c r="G103" s="5">
        <v>2.322</v>
      </c>
      <c r="H103" s="5">
        <v>2.475</v>
      </c>
      <c r="I103" s="5" t="s">
        <v>940</v>
      </c>
      <c r="J103" s="5">
        <v>153</v>
      </c>
      <c r="K103" s="5">
        <v>4.5</v>
      </c>
      <c r="L103" s="5">
        <v>20</v>
      </c>
      <c r="M103" s="5" t="s">
        <v>941</v>
      </c>
      <c r="N103" s="5" t="s">
        <v>90</v>
      </c>
      <c r="O103" s="17">
        <v>0.5</v>
      </c>
      <c r="P103" s="17">
        <v>8</v>
      </c>
      <c r="Q103" s="17">
        <v>6.6</v>
      </c>
      <c r="R103" s="17">
        <v>1.4</v>
      </c>
      <c r="S103" s="5"/>
    </row>
    <row r="104" ht="56.25" spans="1:19">
      <c r="A104" s="5">
        <v>42</v>
      </c>
      <c r="B104" s="5" t="s">
        <v>935</v>
      </c>
      <c r="C104" s="5" t="s">
        <v>820</v>
      </c>
      <c r="D104" s="13" t="s">
        <v>1056</v>
      </c>
      <c r="E104" s="5" t="s">
        <v>1045</v>
      </c>
      <c r="F104" s="5" t="s">
        <v>1046</v>
      </c>
      <c r="G104" s="5">
        <v>3.367</v>
      </c>
      <c r="H104" s="5">
        <v>3.517</v>
      </c>
      <c r="I104" s="5" t="s">
        <v>940</v>
      </c>
      <c r="J104" s="5">
        <v>150</v>
      </c>
      <c r="K104" s="5">
        <v>4.5</v>
      </c>
      <c r="L104" s="5">
        <v>20</v>
      </c>
      <c r="M104" s="5" t="s">
        <v>941</v>
      </c>
      <c r="N104" s="5" t="s">
        <v>90</v>
      </c>
      <c r="O104" s="17">
        <v>0.5</v>
      </c>
      <c r="P104" s="17">
        <v>7.9</v>
      </c>
      <c r="Q104" s="17">
        <v>6.5</v>
      </c>
      <c r="R104" s="17">
        <v>1.4</v>
      </c>
      <c r="S104" s="5"/>
    </row>
    <row r="105" ht="56.25" spans="1:19">
      <c r="A105" s="5">
        <v>43</v>
      </c>
      <c r="B105" s="5" t="s">
        <v>935</v>
      </c>
      <c r="C105" s="5" t="s">
        <v>820</v>
      </c>
      <c r="D105" s="13" t="s">
        <v>1057</v>
      </c>
      <c r="E105" s="5" t="s">
        <v>962</v>
      </c>
      <c r="F105" s="5" t="s">
        <v>1058</v>
      </c>
      <c r="G105" s="5">
        <v>5.136</v>
      </c>
      <c r="H105" s="5">
        <v>5.146</v>
      </c>
      <c r="I105" s="5" t="s">
        <v>940</v>
      </c>
      <c r="J105" s="5">
        <v>10</v>
      </c>
      <c r="K105" s="5"/>
      <c r="L105" s="5"/>
      <c r="M105" s="5"/>
      <c r="N105" s="5"/>
      <c r="O105" s="17">
        <v>0.5</v>
      </c>
      <c r="P105" s="17">
        <v>0</v>
      </c>
      <c r="Q105" s="17">
        <v>0</v>
      </c>
      <c r="R105" s="17">
        <v>0</v>
      </c>
      <c r="S105" s="5"/>
    </row>
    <row r="106" ht="56.25" spans="1:19">
      <c r="A106" s="5">
        <v>44</v>
      </c>
      <c r="B106" s="5" t="s">
        <v>935</v>
      </c>
      <c r="C106" s="5" t="s">
        <v>820</v>
      </c>
      <c r="D106" s="13" t="s">
        <v>1059</v>
      </c>
      <c r="E106" s="5" t="s">
        <v>1060</v>
      </c>
      <c r="F106" s="5" t="s">
        <v>1061</v>
      </c>
      <c r="G106" s="5">
        <v>0.391</v>
      </c>
      <c r="H106" s="5">
        <v>0.411</v>
      </c>
      <c r="I106" s="5" t="s">
        <v>940</v>
      </c>
      <c r="J106" s="5">
        <v>20</v>
      </c>
      <c r="K106" s="5">
        <v>4.5</v>
      </c>
      <c r="L106" s="5">
        <v>20</v>
      </c>
      <c r="M106" s="5" t="s">
        <v>941</v>
      </c>
      <c r="N106" s="5" t="s">
        <v>90</v>
      </c>
      <c r="O106" s="17">
        <v>0.5</v>
      </c>
      <c r="P106" s="17">
        <v>1</v>
      </c>
      <c r="Q106" s="17">
        <v>0.9</v>
      </c>
      <c r="R106" s="17">
        <v>0.1</v>
      </c>
      <c r="S106" s="5"/>
    </row>
    <row r="107" ht="45" spans="1:19">
      <c r="A107" s="5">
        <v>45</v>
      </c>
      <c r="B107" s="5" t="s">
        <v>935</v>
      </c>
      <c r="C107" s="5" t="s">
        <v>820</v>
      </c>
      <c r="D107" s="13" t="s">
        <v>1062</v>
      </c>
      <c r="E107" s="5" t="s">
        <v>1060</v>
      </c>
      <c r="F107" s="5" t="s">
        <v>1061</v>
      </c>
      <c r="G107" s="5">
        <v>1.365</v>
      </c>
      <c r="H107" s="5">
        <v>1.38</v>
      </c>
      <c r="I107" s="5" t="s">
        <v>940</v>
      </c>
      <c r="J107" s="5">
        <v>15</v>
      </c>
      <c r="K107" s="5"/>
      <c r="L107" s="5"/>
      <c r="M107" s="5"/>
      <c r="N107" s="5"/>
      <c r="O107" s="17">
        <v>0.5</v>
      </c>
      <c r="P107" s="17">
        <v>0</v>
      </c>
      <c r="Q107" s="17">
        <v>0</v>
      </c>
      <c r="R107" s="17">
        <v>0</v>
      </c>
      <c r="S107" s="5"/>
    </row>
    <row r="108" ht="45" spans="1:19">
      <c r="A108" s="5">
        <v>46</v>
      </c>
      <c r="B108" s="5" t="s">
        <v>935</v>
      </c>
      <c r="C108" s="5" t="s">
        <v>820</v>
      </c>
      <c r="D108" s="13" t="s">
        <v>1063</v>
      </c>
      <c r="E108" s="5" t="s">
        <v>1060</v>
      </c>
      <c r="F108" s="5" t="s">
        <v>1061</v>
      </c>
      <c r="G108" s="5">
        <v>1.772</v>
      </c>
      <c r="H108" s="5">
        <v>1.8</v>
      </c>
      <c r="I108" s="5" t="s">
        <v>940</v>
      </c>
      <c r="J108" s="5">
        <v>28</v>
      </c>
      <c r="K108" s="5">
        <v>4.5</v>
      </c>
      <c r="L108" s="5">
        <v>20</v>
      </c>
      <c r="M108" s="5" t="s">
        <v>941</v>
      </c>
      <c r="N108" s="5" t="s">
        <v>90</v>
      </c>
      <c r="O108" s="17">
        <v>0.5</v>
      </c>
      <c r="P108" s="17">
        <v>1.5</v>
      </c>
      <c r="Q108" s="17">
        <v>1.2</v>
      </c>
      <c r="R108" s="17">
        <v>0.3</v>
      </c>
      <c r="S108" s="5"/>
    </row>
    <row r="109" ht="56.25" spans="1:19">
      <c r="A109" s="5">
        <v>47</v>
      </c>
      <c r="B109" s="5" t="s">
        <v>935</v>
      </c>
      <c r="C109" s="5" t="s">
        <v>820</v>
      </c>
      <c r="D109" s="13" t="s">
        <v>1064</v>
      </c>
      <c r="E109" s="5" t="s">
        <v>1060</v>
      </c>
      <c r="F109" s="5" t="s">
        <v>1061</v>
      </c>
      <c r="G109" s="5">
        <v>1.933</v>
      </c>
      <c r="H109" s="5">
        <v>1.951</v>
      </c>
      <c r="I109" s="5" t="s">
        <v>940</v>
      </c>
      <c r="J109" s="5">
        <v>18</v>
      </c>
      <c r="K109" s="5"/>
      <c r="L109" s="5"/>
      <c r="M109" s="5"/>
      <c r="N109" s="5"/>
      <c r="O109" s="17">
        <v>0.5</v>
      </c>
      <c r="P109" s="17">
        <v>0</v>
      </c>
      <c r="Q109" s="17">
        <v>0</v>
      </c>
      <c r="R109" s="17">
        <v>0</v>
      </c>
      <c r="S109" s="5"/>
    </row>
    <row r="110" ht="45" spans="1:19">
      <c r="A110" s="5">
        <v>48</v>
      </c>
      <c r="B110" s="5" t="s">
        <v>935</v>
      </c>
      <c r="C110" s="5" t="s">
        <v>820</v>
      </c>
      <c r="D110" s="13" t="s">
        <v>1065</v>
      </c>
      <c r="E110" s="5" t="s">
        <v>1066</v>
      </c>
      <c r="F110" s="5" t="s">
        <v>1067</v>
      </c>
      <c r="G110" s="5">
        <v>2.232</v>
      </c>
      <c r="H110" s="5">
        <v>2.29</v>
      </c>
      <c r="I110" s="5" t="s">
        <v>940</v>
      </c>
      <c r="J110" s="5">
        <v>58</v>
      </c>
      <c r="K110" s="5">
        <v>4.5</v>
      </c>
      <c r="L110" s="5">
        <v>20</v>
      </c>
      <c r="M110" s="5" t="s">
        <v>941</v>
      </c>
      <c r="N110" s="5" t="s">
        <v>90</v>
      </c>
      <c r="O110" s="17">
        <v>0.5</v>
      </c>
      <c r="P110" s="17">
        <v>3</v>
      </c>
      <c r="Q110" s="17">
        <v>2.5</v>
      </c>
      <c r="R110" s="17">
        <v>0.5</v>
      </c>
      <c r="S110" s="5"/>
    </row>
    <row r="111" ht="45" spans="1:19">
      <c r="A111" s="5">
        <v>49</v>
      </c>
      <c r="B111" s="5" t="s">
        <v>935</v>
      </c>
      <c r="C111" s="5" t="s">
        <v>820</v>
      </c>
      <c r="D111" s="13" t="s">
        <v>1068</v>
      </c>
      <c r="E111" s="5" t="s">
        <v>1066</v>
      </c>
      <c r="F111" s="5" t="s">
        <v>1067</v>
      </c>
      <c r="G111" s="5">
        <v>2.9</v>
      </c>
      <c r="H111" s="5">
        <v>2.915</v>
      </c>
      <c r="I111" s="5" t="s">
        <v>940</v>
      </c>
      <c r="J111" s="5">
        <v>15</v>
      </c>
      <c r="K111" s="5"/>
      <c r="L111" s="5"/>
      <c r="M111" s="5"/>
      <c r="N111" s="5"/>
      <c r="O111" s="17">
        <v>0.5</v>
      </c>
      <c r="P111" s="17">
        <v>0</v>
      </c>
      <c r="Q111" s="17">
        <v>0</v>
      </c>
      <c r="R111" s="17">
        <v>0</v>
      </c>
      <c r="S111" s="5"/>
    </row>
    <row r="112" ht="45" spans="1:19">
      <c r="A112" s="5">
        <v>50</v>
      </c>
      <c r="B112" s="5" t="s">
        <v>935</v>
      </c>
      <c r="C112" s="5" t="s">
        <v>820</v>
      </c>
      <c r="D112" s="13" t="s">
        <v>1069</v>
      </c>
      <c r="E112" s="5" t="s">
        <v>1066</v>
      </c>
      <c r="F112" s="5" t="s">
        <v>1067</v>
      </c>
      <c r="G112" s="5">
        <v>2.98</v>
      </c>
      <c r="H112" s="5">
        <v>2.99</v>
      </c>
      <c r="I112" s="5" t="s">
        <v>940</v>
      </c>
      <c r="J112" s="5">
        <v>10</v>
      </c>
      <c r="K112" s="5"/>
      <c r="L112" s="5"/>
      <c r="M112" s="5"/>
      <c r="N112" s="5"/>
      <c r="O112" s="17">
        <v>0.5</v>
      </c>
      <c r="P112" s="17">
        <v>0</v>
      </c>
      <c r="Q112" s="17">
        <v>0</v>
      </c>
      <c r="R112" s="17">
        <v>0</v>
      </c>
      <c r="S112" s="5"/>
    </row>
    <row r="113" ht="56.25" spans="1:19">
      <c r="A113" s="5">
        <v>51</v>
      </c>
      <c r="B113" s="5" t="s">
        <v>935</v>
      </c>
      <c r="C113" s="5" t="s">
        <v>820</v>
      </c>
      <c r="D113" s="13" t="s">
        <v>1070</v>
      </c>
      <c r="E113" s="5" t="s">
        <v>1071</v>
      </c>
      <c r="F113" s="5" t="s">
        <v>1072</v>
      </c>
      <c r="G113" s="5">
        <v>1.225</v>
      </c>
      <c r="H113" s="5">
        <v>1.236</v>
      </c>
      <c r="I113" s="5" t="s">
        <v>940</v>
      </c>
      <c r="J113" s="5">
        <v>11</v>
      </c>
      <c r="K113" s="5"/>
      <c r="L113" s="5"/>
      <c r="M113" s="5"/>
      <c r="N113" s="5"/>
      <c r="O113" s="17">
        <v>0.5</v>
      </c>
      <c r="P113" s="17">
        <v>0</v>
      </c>
      <c r="Q113" s="17">
        <v>0</v>
      </c>
      <c r="R113" s="17">
        <v>0</v>
      </c>
      <c r="S113" s="5"/>
    </row>
    <row r="114" ht="56.25" spans="1:19">
      <c r="A114" s="5">
        <v>52</v>
      </c>
      <c r="B114" s="5" t="s">
        <v>935</v>
      </c>
      <c r="C114" s="5" t="s">
        <v>820</v>
      </c>
      <c r="D114" s="13" t="s">
        <v>1073</v>
      </c>
      <c r="E114" s="5" t="s">
        <v>1071</v>
      </c>
      <c r="F114" s="5" t="s">
        <v>1072</v>
      </c>
      <c r="G114" s="5">
        <v>4.355</v>
      </c>
      <c r="H114" s="5">
        <v>4.366</v>
      </c>
      <c r="I114" s="5" t="s">
        <v>940</v>
      </c>
      <c r="J114" s="5">
        <v>11</v>
      </c>
      <c r="K114" s="5"/>
      <c r="L114" s="5"/>
      <c r="M114" s="5"/>
      <c r="N114" s="5"/>
      <c r="O114" s="17">
        <v>0.5</v>
      </c>
      <c r="P114" s="17">
        <v>0</v>
      </c>
      <c r="Q114" s="17">
        <v>0</v>
      </c>
      <c r="R114" s="17">
        <v>0</v>
      </c>
      <c r="S114" s="5"/>
    </row>
    <row r="115" ht="45" spans="1:19">
      <c r="A115" s="5">
        <v>53</v>
      </c>
      <c r="B115" s="5" t="s">
        <v>935</v>
      </c>
      <c r="C115" s="5" t="s">
        <v>820</v>
      </c>
      <c r="D115" s="13" t="s">
        <v>1074</v>
      </c>
      <c r="E115" s="5" t="s">
        <v>1071</v>
      </c>
      <c r="F115" s="5" t="s">
        <v>1072</v>
      </c>
      <c r="G115" s="5">
        <v>5.519</v>
      </c>
      <c r="H115" s="5">
        <v>5.53</v>
      </c>
      <c r="I115" s="5" t="s">
        <v>940</v>
      </c>
      <c r="J115" s="5">
        <v>11</v>
      </c>
      <c r="K115" s="5"/>
      <c r="L115" s="5"/>
      <c r="M115" s="5"/>
      <c r="N115" s="5"/>
      <c r="O115" s="17">
        <v>0.5</v>
      </c>
      <c r="P115" s="17">
        <v>0</v>
      </c>
      <c r="Q115" s="17">
        <v>0</v>
      </c>
      <c r="R115" s="17">
        <v>0</v>
      </c>
      <c r="S115" s="5"/>
    </row>
    <row r="116" ht="56.25" spans="1:19">
      <c r="A116" s="5">
        <v>54</v>
      </c>
      <c r="B116" s="5" t="s">
        <v>935</v>
      </c>
      <c r="C116" s="5" t="s">
        <v>820</v>
      </c>
      <c r="D116" s="13" t="s">
        <v>1075</v>
      </c>
      <c r="E116" s="5" t="s">
        <v>1071</v>
      </c>
      <c r="F116" s="5" t="s">
        <v>1072</v>
      </c>
      <c r="G116" s="5">
        <v>6.16</v>
      </c>
      <c r="H116" s="5">
        <v>6.173</v>
      </c>
      <c r="I116" s="5" t="s">
        <v>940</v>
      </c>
      <c r="J116" s="5">
        <v>13</v>
      </c>
      <c r="K116" s="5"/>
      <c r="L116" s="5"/>
      <c r="M116" s="5"/>
      <c r="N116" s="5"/>
      <c r="O116" s="17">
        <v>0.5</v>
      </c>
      <c r="P116" s="17">
        <v>0</v>
      </c>
      <c r="Q116" s="17">
        <v>0</v>
      </c>
      <c r="R116" s="17">
        <v>0</v>
      </c>
      <c r="S116" s="5"/>
    </row>
    <row r="117" ht="56.25" spans="1:19">
      <c r="A117" s="5">
        <v>55</v>
      </c>
      <c r="B117" s="5" t="s">
        <v>935</v>
      </c>
      <c r="C117" s="5" t="s">
        <v>820</v>
      </c>
      <c r="D117" s="13" t="s">
        <v>1076</v>
      </c>
      <c r="E117" s="5" t="s">
        <v>1077</v>
      </c>
      <c r="F117" s="5" t="s">
        <v>1078</v>
      </c>
      <c r="G117" s="5">
        <v>1.313</v>
      </c>
      <c r="H117" s="5">
        <v>1.324</v>
      </c>
      <c r="I117" s="5" t="s">
        <v>940</v>
      </c>
      <c r="J117" s="5">
        <v>11</v>
      </c>
      <c r="K117" s="5"/>
      <c r="L117" s="5"/>
      <c r="M117" s="5"/>
      <c r="N117" s="5"/>
      <c r="O117" s="17">
        <v>0.5</v>
      </c>
      <c r="P117" s="17">
        <v>0</v>
      </c>
      <c r="Q117" s="17">
        <v>0</v>
      </c>
      <c r="R117" s="17">
        <v>0</v>
      </c>
      <c r="S117" s="5"/>
    </row>
    <row r="118" ht="56.25" spans="1:19">
      <c r="A118" s="5">
        <v>56</v>
      </c>
      <c r="B118" s="5" t="s">
        <v>935</v>
      </c>
      <c r="C118" s="5" t="s">
        <v>820</v>
      </c>
      <c r="D118" s="13" t="s">
        <v>1079</v>
      </c>
      <c r="E118" s="5" t="s">
        <v>1080</v>
      </c>
      <c r="F118" s="5" t="s">
        <v>1078</v>
      </c>
      <c r="G118" s="5">
        <v>3.673</v>
      </c>
      <c r="H118" s="5">
        <v>3.683</v>
      </c>
      <c r="I118" s="5" t="s">
        <v>940</v>
      </c>
      <c r="J118" s="5">
        <v>10</v>
      </c>
      <c r="K118" s="5"/>
      <c r="L118" s="5"/>
      <c r="M118" s="5"/>
      <c r="N118" s="5"/>
      <c r="O118" s="17">
        <v>0.5</v>
      </c>
      <c r="P118" s="17">
        <v>0</v>
      </c>
      <c r="Q118" s="17">
        <v>0</v>
      </c>
      <c r="R118" s="17">
        <v>0</v>
      </c>
      <c r="S118" s="5"/>
    </row>
    <row r="119" ht="56.25" spans="1:19">
      <c r="A119" s="5">
        <v>57</v>
      </c>
      <c r="B119" s="5" t="s">
        <v>935</v>
      </c>
      <c r="C119" s="5" t="s">
        <v>820</v>
      </c>
      <c r="D119" s="13" t="s">
        <v>1081</v>
      </c>
      <c r="E119" s="5" t="s">
        <v>1080</v>
      </c>
      <c r="F119" s="5" t="s">
        <v>1078</v>
      </c>
      <c r="G119" s="5">
        <v>4.71</v>
      </c>
      <c r="H119" s="5">
        <v>4.785</v>
      </c>
      <c r="I119" s="5" t="s">
        <v>940</v>
      </c>
      <c r="J119" s="5">
        <v>14</v>
      </c>
      <c r="K119" s="5"/>
      <c r="L119" s="5"/>
      <c r="M119" s="5"/>
      <c r="N119" s="5"/>
      <c r="O119" s="17">
        <v>0.5</v>
      </c>
      <c r="P119" s="17">
        <v>0</v>
      </c>
      <c r="Q119" s="17">
        <v>0</v>
      </c>
      <c r="R119" s="17">
        <v>0</v>
      </c>
      <c r="S119" s="5"/>
    </row>
    <row r="120" ht="56.25" spans="1:19">
      <c r="A120" s="5">
        <v>58</v>
      </c>
      <c r="B120" s="5" t="s">
        <v>935</v>
      </c>
      <c r="C120" s="5" t="s">
        <v>820</v>
      </c>
      <c r="D120" s="13" t="s">
        <v>1082</v>
      </c>
      <c r="E120" s="5" t="s">
        <v>1083</v>
      </c>
      <c r="F120" s="5" t="s">
        <v>1084</v>
      </c>
      <c r="G120" s="5">
        <v>3.005</v>
      </c>
      <c r="H120" s="5">
        <v>3.016</v>
      </c>
      <c r="I120" s="5" t="s">
        <v>940</v>
      </c>
      <c r="J120" s="5">
        <v>11</v>
      </c>
      <c r="K120" s="5"/>
      <c r="L120" s="5"/>
      <c r="M120" s="5"/>
      <c r="N120" s="5"/>
      <c r="O120" s="17">
        <v>0.5</v>
      </c>
      <c r="P120" s="17">
        <v>0</v>
      </c>
      <c r="Q120" s="17">
        <v>0</v>
      </c>
      <c r="R120" s="17">
        <v>0</v>
      </c>
      <c r="S120" s="5"/>
    </row>
    <row r="121" ht="56.25" spans="1:19">
      <c r="A121" s="5">
        <v>59</v>
      </c>
      <c r="B121" s="5" t="s">
        <v>935</v>
      </c>
      <c r="C121" s="5" t="s">
        <v>820</v>
      </c>
      <c r="D121" s="13" t="s">
        <v>1085</v>
      </c>
      <c r="E121" s="5" t="s">
        <v>1083</v>
      </c>
      <c r="F121" s="5" t="s">
        <v>1084</v>
      </c>
      <c r="G121" s="5">
        <v>8.975</v>
      </c>
      <c r="H121" s="5">
        <v>8.985</v>
      </c>
      <c r="I121" s="5" t="s">
        <v>940</v>
      </c>
      <c r="J121" s="5">
        <v>11</v>
      </c>
      <c r="K121" s="5"/>
      <c r="L121" s="5"/>
      <c r="M121" s="5"/>
      <c r="N121" s="5"/>
      <c r="O121" s="17">
        <v>0.5</v>
      </c>
      <c r="P121" s="17">
        <v>0</v>
      </c>
      <c r="Q121" s="17">
        <v>0</v>
      </c>
      <c r="R121" s="17">
        <v>0</v>
      </c>
      <c r="S121" s="5"/>
    </row>
    <row r="122" ht="56.25" spans="1:19">
      <c r="A122" s="5">
        <v>60</v>
      </c>
      <c r="B122" s="5" t="s">
        <v>935</v>
      </c>
      <c r="C122" s="5" t="s">
        <v>820</v>
      </c>
      <c r="D122" s="13" t="s">
        <v>1086</v>
      </c>
      <c r="E122" s="5" t="s">
        <v>1080</v>
      </c>
      <c r="F122" s="5" t="s">
        <v>1084</v>
      </c>
      <c r="G122" s="5">
        <v>9.103</v>
      </c>
      <c r="H122" s="5">
        <v>9.123</v>
      </c>
      <c r="I122" s="5" t="s">
        <v>940</v>
      </c>
      <c r="J122" s="5">
        <v>20</v>
      </c>
      <c r="K122" s="5">
        <v>5</v>
      </c>
      <c r="L122" s="5">
        <v>20</v>
      </c>
      <c r="M122" s="5" t="s">
        <v>941</v>
      </c>
      <c r="N122" s="5" t="s">
        <v>90</v>
      </c>
      <c r="O122" s="17">
        <v>0.5</v>
      </c>
      <c r="P122" s="17">
        <v>1.2</v>
      </c>
      <c r="Q122" s="17">
        <v>1</v>
      </c>
      <c r="R122" s="17">
        <v>0.2</v>
      </c>
      <c r="S122" s="5"/>
    </row>
    <row r="123" ht="56.25" spans="1:19">
      <c r="A123" s="5">
        <v>61</v>
      </c>
      <c r="B123" s="5" t="s">
        <v>935</v>
      </c>
      <c r="C123" s="5" t="s">
        <v>820</v>
      </c>
      <c r="D123" s="13" t="s">
        <v>1087</v>
      </c>
      <c r="E123" s="5" t="s">
        <v>1088</v>
      </c>
      <c r="F123" s="5" t="s">
        <v>1089</v>
      </c>
      <c r="G123" s="5">
        <v>0.672</v>
      </c>
      <c r="H123" s="5">
        <v>0.716</v>
      </c>
      <c r="I123" s="5" t="s">
        <v>940</v>
      </c>
      <c r="J123" s="5">
        <v>44</v>
      </c>
      <c r="K123" s="5">
        <v>4.5</v>
      </c>
      <c r="L123" s="5">
        <v>20</v>
      </c>
      <c r="M123" s="5" t="s">
        <v>941</v>
      </c>
      <c r="N123" s="5" t="s">
        <v>90</v>
      </c>
      <c r="O123" s="17">
        <v>0.5</v>
      </c>
      <c r="P123" s="17">
        <v>2.3</v>
      </c>
      <c r="Q123" s="17">
        <v>1.9</v>
      </c>
      <c r="R123" s="17">
        <v>0.4</v>
      </c>
      <c r="S123" s="5"/>
    </row>
    <row r="124" ht="56.25" spans="1:19">
      <c r="A124" s="5">
        <v>62</v>
      </c>
      <c r="B124" s="5" t="s">
        <v>935</v>
      </c>
      <c r="C124" s="5" t="s">
        <v>820</v>
      </c>
      <c r="D124" s="13" t="s">
        <v>1090</v>
      </c>
      <c r="E124" s="5" t="s">
        <v>1088</v>
      </c>
      <c r="F124" s="5" t="s">
        <v>1089</v>
      </c>
      <c r="G124" s="5">
        <v>1.197</v>
      </c>
      <c r="H124" s="5">
        <v>1.263</v>
      </c>
      <c r="I124" s="5" t="s">
        <v>940</v>
      </c>
      <c r="J124" s="5">
        <v>66</v>
      </c>
      <c r="K124" s="5">
        <v>4.5</v>
      </c>
      <c r="L124" s="5">
        <v>20</v>
      </c>
      <c r="M124" s="5" t="s">
        <v>941</v>
      </c>
      <c r="N124" s="5" t="s">
        <v>90</v>
      </c>
      <c r="O124" s="17">
        <v>0.5</v>
      </c>
      <c r="P124" s="17">
        <v>3.5</v>
      </c>
      <c r="Q124" s="17">
        <v>2.8</v>
      </c>
      <c r="R124" s="17">
        <v>0.7</v>
      </c>
      <c r="S124" s="5"/>
    </row>
    <row r="125" ht="56.25" spans="1:19">
      <c r="A125" s="5">
        <v>63</v>
      </c>
      <c r="B125" s="5" t="s">
        <v>935</v>
      </c>
      <c r="C125" s="5" t="s">
        <v>820</v>
      </c>
      <c r="D125" s="13" t="s">
        <v>1091</v>
      </c>
      <c r="E125" s="5" t="s">
        <v>1088</v>
      </c>
      <c r="F125" s="5" t="s">
        <v>1089</v>
      </c>
      <c r="G125" s="5">
        <v>1.545</v>
      </c>
      <c r="H125" s="5">
        <v>1.641</v>
      </c>
      <c r="I125" s="5" t="s">
        <v>940</v>
      </c>
      <c r="J125" s="5">
        <v>96</v>
      </c>
      <c r="K125" s="5">
        <v>4.5</v>
      </c>
      <c r="L125" s="5">
        <v>20</v>
      </c>
      <c r="M125" s="5" t="s">
        <v>941</v>
      </c>
      <c r="N125" s="5" t="s">
        <v>90</v>
      </c>
      <c r="O125" s="17">
        <v>0.5</v>
      </c>
      <c r="P125" s="17">
        <v>5</v>
      </c>
      <c r="Q125" s="17">
        <v>4.1</v>
      </c>
      <c r="R125" s="17">
        <v>0.9</v>
      </c>
      <c r="S125" s="5"/>
    </row>
    <row r="126" ht="56.25" spans="1:19">
      <c r="A126" s="5">
        <v>64</v>
      </c>
      <c r="B126" s="5" t="s">
        <v>935</v>
      </c>
      <c r="C126" s="5" t="s">
        <v>820</v>
      </c>
      <c r="D126" s="13" t="s">
        <v>1092</v>
      </c>
      <c r="E126" s="5" t="s">
        <v>1088</v>
      </c>
      <c r="F126" s="5" t="s">
        <v>1089</v>
      </c>
      <c r="G126" s="5">
        <v>2.694</v>
      </c>
      <c r="H126" s="5">
        <v>2.724</v>
      </c>
      <c r="I126" s="5" t="s">
        <v>940</v>
      </c>
      <c r="J126" s="5">
        <v>30</v>
      </c>
      <c r="K126" s="5">
        <v>4.5</v>
      </c>
      <c r="L126" s="5">
        <v>20</v>
      </c>
      <c r="M126" s="5" t="s">
        <v>941</v>
      </c>
      <c r="N126" s="5" t="s">
        <v>90</v>
      </c>
      <c r="O126" s="17">
        <v>0.5</v>
      </c>
      <c r="P126" s="17">
        <v>1.6</v>
      </c>
      <c r="Q126" s="17">
        <v>1.3</v>
      </c>
      <c r="R126" s="17">
        <v>0.3</v>
      </c>
      <c r="S126" s="5"/>
    </row>
    <row r="127" ht="45" spans="1:19">
      <c r="A127" s="5">
        <v>65</v>
      </c>
      <c r="B127" s="5" t="s">
        <v>935</v>
      </c>
      <c r="C127" s="5" t="s">
        <v>820</v>
      </c>
      <c r="D127" s="13" t="s">
        <v>1093</v>
      </c>
      <c r="E127" s="5" t="s">
        <v>1094</v>
      </c>
      <c r="F127" s="5" t="s">
        <v>1095</v>
      </c>
      <c r="G127" s="5">
        <v>1.25</v>
      </c>
      <c r="H127" s="5">
        <v>1.37</v>
      </c>
      <c r="I127" s="5" t="s">
        <v>940</v>
      </c>
      <c r="J127" s="5">
        <v>120</v>
      </c>
      <c r="K127" s="5">
        <v>6</v>
      </c>
      <c r="L127" s="5">
        <v>20</v>
      </c>
      <c r="M127" s="5" t="s">
        <v>941</v>
      </c>
      <c r="N127" s="5" t="s">
        <v>90</v>
      </c>
      <c r="O127" s="17">
        <v>0.5</v>
      </c>
      <c r="P127" s="17">
        <v>8.4</v>
      </c>
      <c r="Q127" s="17">
        <v>6.9</v>
      </c>
      <c r="R127" s="17">
        <v>1.5</v>
      </c>
      <c r="S127" s="5"/>
    </row>
    <row r="128" ht="45" spans="1:19">
      <c r="A128" s="5">
        <v>66</v>
      </c>
      <c r="B128" s="5" t="s">
        <v>935</v>
      </c>
      <c r="C128" s="5" t="s">
        <v>820</v>
      </c>
      <c r="D128" s="13" t="s">
        <v>1096</v>
      </c>
      <c r="E128" s="5" t="s">
        <v>1094</v>
      </c>
      <c r="F128" s="5" t="s">
        <v>1095</v>
      </c>
      <c r="G128" s="5">
        <v>1.32</v>
      </c>
      <c r="H128" s="5">
        <v>1.42</v>
      </c>
      <c r="I128" s="5" t="s">
        <v>940</v>
      </c>
      <c r="J128" s="5">
        <v>100</v>
      </c>
      <c r="K128" s="5">
        <v>6</v>
      </c>
      <c r="L128" s="5">
        <v>20</v>
      </c>
      <c r="M128" s="5" t="s">
        <v>941</v>
      </c>
      <c r="N128" s="5" t="s">
        <v>90</v>
      </c>
      <c r="O128" s="17">
        <v>0.5</v>
      </c>
      <c r="P128" s="17">
        <v>7</v>
      </c>
      <c r="Q128" s="17">
        <v>5.7</v>
      </c>
      <c r="R128" s="17">
        <v>1.3</v>
      </c>
      <c r="S128" s="5"/>
    </row>
    <row r="129" ht="56.25" spans="1:19">
      <c r="A129" s="5">
        <v>67</v>
      </c>
      <c r="B129" s="5" t="s">
        <v>935</v>
      </c>
      <c r="C129" s="5" t="s">
        <v>820</v>
      </c>
      <c r="D129" s="13" t="s">
        <v>1097</v>
      </c>
      <c r="E129" s="5" t="s">
        <v>1094</v>
      </c>
      <c r="F129" s="5" t="s">
        <v>1095</v>
      </c>
      <c r="G129" s="5">
        <v>1.714</v>
      </c>
      <c r="H129" s="5">
        <v>1.864</v>
      </c>
      <c r="I129" s="5" t="s">
        <v>940</v>
      </c>
      <c r="J129" s="5">
        <v>150</v>
      </c>
      <c r="K129" s="5">
        <v>6</v>
      </c>
      <c r="L129" s="5">
        <v>20</v>
      </c>
      <c r="M129" s="5" t="s">
        <v>941</v>
      </c>
      <c r="N129" s="5" t="s">
        <v>90</v>
      </c>
      <c r="O129" s="17">
        <v>0.5</v>
      </c>
      <c r="P129" s="17">
        <v>10.5</v>
      </c>
      <c r="Q129" s="17">
        <v>8.6</v>
      </c>
      <c r="R129" s="17">
        <v>1.9</v>
      </c>
      <c r="S129" s="5"/>
    </row>
    <row r="130" ht="56.25" spans="1:19">
      <c r="A130" s="5">
        <v>68</v>
      </c>
      <c r="B130" s="5" t="s">
        <v>935</v>
      </c>
      <c r="C130" s="5" t="s">
        <v>820</v>
      </c>
      <c r="D130" s="13" t="s">
        <v>1098</v>
      </c>
      <c r="E130" s="5" t="s">
        <v>1094</v>
      </c>
      <c r="F130" s="5" t="s">
        <v>1095</v>
      </c>
      <c r="G130" s="5">
        <v>21.679</v>
      </c>
      <c r="H130" s="5">
        <v>21.689</v>
      </c>
      <c r="I130" s="5" t="s">
        <v>940</v>
      </c>
      <c r="J130" s="5">
        <v>10</v>
      </c>
      <c r="K130" s="5"/>
      <c r="L130" s="5"/>
      <c r="M130" s="5"/>
      <c r="N130" s="5"/>
      <c r="O130" s="17">
        <v>0.5</v>
      </c>
      <c r="P130" s="17">
        <v>0</v>
      </c>
      <c r="Q130" s="17">
        <v>0</v>
      </c>
      <c r="R130" s="17">
        <v>0</v>
      </c>
      <c r="S130" s="5"/>
    </row>
    <row r="131" ht="56.25" spans="1:19">
      <c r="A131" s="5">
        <v>69</v>
      </c>
      <c r="B131" s="5" t="s">
        <v>935</v>
      </c>
      <c r="C131" s="5" t="s">
        <v>820</v>
      </c>
      <c r="D131" s="13" t="s">
        <v>1099</v>
      </c>
      <c r="E131" s="5" t="s">
        <v>1094</v>
      </c>
      <c r="F131" s="5" t="s">
        <v>1095</v>
      </c>
      <c r="G131" s="5">
        <v>5.545</v>
      </c>
      <c r="H131" s="5">
        <v>5.681</v>
      </c>
      <c r="I131" s="5" t="s">
        <v>940</v>
      </c>
      <c r="J131" s="5">
        <v>136</v>
      </c>
      <c r="K131" s="5">
        <v>6</v>
      </c>
      <c r="L131" s="5">
        <v>20</v>
      </c>
      <c r="M131" s="5" t="s">
        <v>941</v>
      </c>
      <c r="N131" s="5" t="s">
        <v>90</v>
      </c>
      <c r="O131" s="17">
        <v>0.5</v>
      </c>
      <c r="P131" s="17">
        <v>9.5</v>
      </c>
      <c r="Q131" s="17">
        <v>7.8</v>
      </c>
      <c r="R131" s="17">
        <v>1.7</v>
      </c>
      <c r="S131" s="5"/>
    </row>
    <row r="132" ht="56.25" spans="1:19">
      <c r="A132" s="5">
        <v>70</v>
      </c>
      <c r="B132" s="5" t="s">
        <v>935</v>
      </c>
      <c r="C132" s="5" t="s">
        <v>820</v>
      </c>
      <c r="D132" s="13" t="s">
        <v>1100</v>
      </c>
      <c r="E132" s="5" t="s">
        <v>1094</v>
      </c>
      <c r="F132" s="5" t="s">
        <v>1095</v>
      </c>
      <c r="G132" s="5">
        <v>7.574</v>
      </c>
      <c r="H132" s="5">
        <v>7.604</v>
      </c>
      <c r="I132" s="5" t="s">
        <v>940</v>
      </c>
      <c r="J132" s="5">
        <v>30</v>
      </c>
      <c r="K132" s="5">
        <v>6</v>
      </c>
      <c r="L132" s="5">
        <v>20</v>
      </c>
      <c r="M132" s="5" t="s">
        <v>941</v>
      </c>
      <c r="N132" s="5" t="s">
        <v>90</v>
      </c>
      <c r="O132" s="17">
        <v>0.5</v>
      </c>
      <c r="P132" s="17">
        <v>2.1</v>
      </c>
      <c r="Q132" s="17">
        <v>1.7</v>
      </c>
      <c r="R132" s="17">
        <v>0.4</v>
      </c>
      <c r="S132" s="5"/>
    </row>
    <row r="133" ht="56.25" spans="1:19">
      <c r="A133" s="5">
        <v>71</v>
      </c>
      <c r="B133" s="5" t="s">
        <v>935</v>
      </c>
      <c r="C133" s="5" t="s">
        <v>820</v>
      </c>
      <c r="D133" s="13" t="s">
        <v>1101</v>
      </c>
      <c r="E133" s="5" t="s">
        <v>1019</v>
      </c>
      <c r="F133" s="5" t="s">
        <v>1102</v>
      </c>
      <c r="G133" s="5">
        <v>0.734</v>
      </c>
      <c r="H133" s="5">
        <v>0.748</v>
      </c>
      <c r="I133" s="5" t="s">
        <v>940</v>
      </c>
      <c r="J133" s="5">
        <v>156</v>
      </c>
      <c r="K133" s="5">
        <v>4.5</v>
      </c>
      <c r="L133" s="5">
        <v>20</v>
      </c>
      <c r="M133" s="5" t="s">
        <v>941</v>
      </c>
      <c r="N133" s="5" t="s">
        <v>90</v>
      </c>
      <c r="O133" s="17">
        <v>0.5</v>
      </c>
      <c r="P133" s="17">
        <v>8.2</v>
      </c>
      <c r="Q133" s="17">
        <v>6.7</v>
      </c>
      <c r="R133" s="17">
        <v>1.5</v>
      </c>
      <c r="S133" s="5"/>
    </row>
    <row r="134" ht="45" spans="1:19">
      <c r="A134" s="5">
        <v>72</v>
      </c>
      <c r="B134" s="5" t="s">
        <v>935</v>
      </c>
      <c r="C134" s="5" t="s">
        <v>830</v>
      </c>
      <c r="D134" s="13" t="s">
        <v>1103</v>
      </c>
      <c r="E134" s="5" t="s">
        <v>1104</v>
      </c>
      <c r="F134" s="5" t="s">
        <v>1105</v>
      </c>
      <c r="G134" s="5">
        <v>12.961</v>
      </c>
      <c r="H134" s="5">
        <v>13.011</v>
      </c>
      <c r="I134" s="5" t="s">
        <v>940</v>
      </c>
      <c r="J134" s="5">
        <v>50</v>
      </c>
      <c r="K134" s="5"/>
      <c r="L134" s="5"/>
      <c r="M134" s="5"/>
      <c r="N134" s="5"/>
      <c r="O134" s="17">
        <v>0.5</v>
      </c>
      <c r="P134" s="17">
        <v>0</v>
      </c>
      <c r="Q134" s="17">
        <v>0</v>
      </c>
      <c r="R134" s="17">
        <v>0</v>
      </c>
      <c r="S134" s="5"/>
    </row>
    <row r="135" ht="45" spans="1:19">
      <c r="A135" s="5">
        <v>73</v>
      </c>
      <c r="B135" s="5" t="s">
        <v>935</v>
      </c>
      <c r="C135" s="5" t="s">
        <v>830</v>
      </c>
      <c r="D135" s="13" t="s">
        <v>1106</v>
      </c>
      <c r="E135" s="5" t="s">
        <v>1107</v>
      </c>
      <c r="F135" s="5" t="s">
        <v>1108</v>
      </c>
      <c r="G135" s="5">
        <v>5.639</v>
      </c>
      <c r="H135" s="5">
        <v>5.669</v>
      </c>
      <c r="I135" s="5" t="s">
        <v>940</v>
      </c>
      <c r="J135" s="5">
        <v>30</v>
      </c>
      <c r="K135" s="5"/>
      <c r="L135" s="5"/>
      <c r="M135" s="5"/>
      <c r="N135" s="5"/>
      <c r="O135" s="17">
        <v>0.5</v>
      </c>
      <c r="P135" s="17">
        <v>0</v>
      </c>
      <c r="Q135" s="17">
        <v>0</v>
      </c>
      <c r="R135" s="17">
        <v>0</v>
      </c>
      <c r="S135" s="5"/>
    </row>
    <row r="136" ht="45" spans="1:19">
      <c r="A136" s="5">
        <v>74</v>
      </c>
      <c r="B136" s="5" t="s">
        <v>935</v>
      </c>
      <c r="C136" s="5" t="s">
        <v>830</v>
      </c>
      <c r="D136" s="13" t="s">
        <v>1109</v>
      </c>
      <c r="E136" s="5" t="s">
        <v>1110</v>
      </c>
      <c r="F136" s="5" t="s">
        <v>1111</v>
      </c>
      <c r="G136" s="5">
        <v>0.522</v>
      </c>
      <c r="H136" s="5">
        <v>0.532</v>
      </c>
      <c r="I136" s="5" t="s">
        <v>940</v>
      </c>
      <c r="J136" s="5">
        <v>100</v>
      </c>
      <c r="K136" s="5"/>
      <c r="L136" s="5"/>
      <c r="M136" s="5"/>
      <c r="N136" s="5"/>
      <c r="O136" s="17">
        <v>0.5</v>
      </c>
      <c r="P136" s="17">
        <v>0</v>
      </c>
      <c r="Q136" s="17">
        <v>0</v>
      </c>
      <c r="R136" s="17">
        <v>0</v>
      </c>
      <c r="S136" s="5"/>
    </row>
    <row r="137" ht="45" spans="1:19">
      <c r="A137" s="5">
        <v>75</v>
      </c>
      <c r="B137" s="5" t="s">
        <v>935</v>
      </c>
      <c r="C137" s="5" t="s">
        <v>830</v>
      </c>
      <c r="D137" s="13" t="s">
        <v>1112</v>
      </c>
      <c r="E137" s="5" t="s">
        <v>1113</v>
      </c>
      <c r="F137" s="5" t="s">
        <v>1114</v>
      </c>
      <c r="G137" s="5">
        <v>0.918</v>
      </c>
      <c r="H137" s="5">
        <v>0.948</v>
      </c>
      <c r="I137" s="5" t="s">
        <v>940</v>
      </c>
      <c r="J137" s="5">
        <v>30</v>
      </c>
      <c r="K137" s="5"/>
      <c r="L137" s="5"/>
      <c r="M137" s="5"/>
      <c r="N137" s="5"/>
      <c r="O137" s="17">
        <v>0.5</v>
      </c>
      <c r="P137" s="17">
        <v>0</v>
      </c>
      <c r="Q137" s="17">
        <v>0</v>
      </c>
      <c r="R137" s="17">
        <v>0</v>
      </c>
      <c r="S137" s="5"/>
    </row>
    <row r="138" ht="45" spans="1:19">
      <c r="A138" s="5">
        <v>76</v>
      </c>
      <c r="B138" s="5" t="s">
        <v>935</v>
      </c>
      <c r="C138" s="5" t="s">
        <v>830</v>
      </c>
      <c r="D138" s="13" t="s">
        <v>1115</v>
      </c>
      <c r="E138" s="5" t="s">
        <v>1113</v>
      </c>
      <c r="F138" s="5" t="s">
        <v>1114</v>
      </c>
      <c r="G138" s="5">
        <v>1.273</v>
      </c>
      <c r="H138" s="5">
        <v>1.303</v>
      </c>
      <c r="I138" s="5" t="s">
        <v>940</v>
      </c>
      <c r="J138" s="5">
        <v>30</v>
      </c>
      <c r="K138" s="5"/>
      <c r="L138" s="5"/>
      <c r="M138" s="5"/>
      <c r="N138" s="5"/>
      <c r="O138" s="17">
        <v>0.5</v>
      </c>
      <c r="P138" s="17">
        <v>0</v>
      </c>
      <c r="Q138" s="17">
        <v>0</v>
      </c>
      <c r="R138" s="17">
        <v>0</v>
      </c>
      <c r="S138" s="5"/>
    </row>
    <row r="139" ht="45" spans="1:19">
      <c r="A139" s="5">
        <v>77</v>
      </c>
      <c r="B139" s="5" t="s">
        <v>935</v>
      </c>
      <c r="C139" s="5" t="s">
        <v>830</v>
      </c>
      <c r="D139" s="13" t="s">
        <v>1116</v>
      </c>
      <c r="E139" s="5" t="s">
        <v>1113</v>
      </c>
      <c r="F139" s="5" t="s">
        <v>1114</v>
      </c>
      <c r="G139" s="5">
        <v>8.099</v>
      </c>
      <c r="H139" s="5">
        <v>8.134</v>
      </c>
      <c r="I139" s="5" t="s">
        <v>940</v>
      </c>
      <c r="J139" s="5">
        <v>35</v>
      </c>
      <c r="K139" s="5"/>
      <c r="L139" s="5"/>
      <c r="M139" s="5"/>
      <c r="N139" s="5"/>
      <c r="O139" s="17">
        <v>0.5</v>
      </c>
      <c r="P139" s="17">
        <v>0</v>
      </c>
      <c r="Q139" s="17">
        <v>0</v>
      </c>
      <c r="R139" s="17">
        <v>0</v>
      </c>
      <c r="S139" s="5"/>
    </row>
    <row r="140" ht="45" spans="1:19">
      <c r="A140" s="5">
        <v>78</v>
      </c>
      <c r="B140" s="5" t="s">
        <v>935</v>
      </c>
      <c r="C140" s="5" t="s">
        <v>830</v>
      </c>
      <c r="D140" s="13" t="s">
        <v>1117</v>
      </c>
      <c r="E140" s="5" t="s">
        <v>1113</v>
      </c>
      <c r="F140" s="5" t="s">
        <v>1114</v>
      </c>
      <c r="G140" s="5">
        <v>9.35</v>
      </c>
      <c r="H140" s="5">
        <v>9.55</v>
      </c>
      <c r="I140" s="5" t="s">
        <v>940</v>
      </c>
      <c r="J140" s="5">
        <v>200</v>
      </c>
      <c r="K140" s="5"/>
      <c r="L140" s="5"/>
      <c r="M140" s="5"/>
      <c r="N140" s="5"/>
      <c r="O140" s="17">
        <v>0.5</v>
      </c>
      <c r="P140" s="17">
        <v>0</v>
      </c>
      <c r="Q140" s="17">
        <v>0</v>
      </c>
      <c r="R140" s="17">
        <v>0</v>
      </c>
      <c r="S140" s="5"/>
    </row>
    <row r="141" ht="45" spans="1:19">
      <c r="A141" s="5">
        <v>79</v>
      </c>
      <c r="B141" s="5" t="s">
        <v>935</v>
      </c>
      <c r="C141" s="5" t="s">
        <v>830</v>
      </c>
      <c r="D141" s="13" t="s">
        <v>1118</v>
      </c>
      <c r="E141" s="5" t="s">
        <v>1119</v>
      </c>
      <c r="F141" s="5" t="s">
        <v>1120</v>
      </c>
      <c r="G141" s="5">
        <v>0.893</v>
      </c>
      <c r="H141" s="5">
        <v>0.943</v>
      </c>
      <c r="I141" s="5" t="s">
        <v>940</v>
      </c>
      <c r="J141" s="5">
        <v>50</v>
      </c>
      <c r="K141" s="5"/>
      <c r="L141" s="5"/>
      <c r="M141" s="5"/>
      <c r="N141" s="5"/>
      <c r="O141" s="17">
        <v>0.5</v>
      </c>
      <c r="P141" s="17">
        <v>0</v>
      </c>
      <c r="Q141" s="17">
        <v>0</v>
      </c>
      <c r="R141" s="17">
        <v>0</v>
      </c>
      <c r="S141" s="5"/>
    </row>
    <row r="142" ht="45" spans="1:19">
      <c r="A142" s="5">
        <v>80</v>
      </c>
      <c r="B142" s="5" t="s">
        <v>935</v>
      </c>
      <c r="C142" s="5" t="s">
        <v>830</v>
      </c>
      <c r="D142" s="13" t="s">
        <v>1121</v>
      </c>
      <c r="E142" s="5" t="s">
        <v>1119</v>
      </c>
      <c r="F142" s="5" t="s">
        <v>1120</v>
      </c>
      <c r="G142" s="5">
        <v>1.651</v>
      </c>
      <c r="H142" s="5">
        <v>1.751</v>
      </c>
      <c r="I142" s="5" t="s">
        <v>940</v>
      </c>
      <c r="J142" s="5">
        <v>100</v>
      </c>
      <c r="K142" s="5"/>
      <c r="L142" s="5"/>
      <c r="M142" s="5"/>
      <c r="N142" s="5"/>
      <c r="O142" s="17">
        <v>0.5</v>
      </c>
      <c r="P142" s="17">
        <v>0</v>
      </c>
      <c r="Q142" s="17">
        <v>0</v>
      </c>
      <c r="R142" s="17">
        <v>0</v>
      </c>
      <c r="S142" s="5"/>
    </row>
    <row r="143" ht="45" spans="1:19">
      <c r="A143" s="5">
        <v>81</v>
      </c>
      <c r="B143" s="5" t="s">
        <v>935</v>
      </c>
      <c r="C143" s="5" t="s">
        <v>830</v>
      </c>
      <c r="D143" s="13" t="s">
        <v>1122</v>
      </c>
      <c r="E143" s="5" t="s">
        <v>1119</v>
      </c>
      <c r="F143" s="5" t="s">
        <v>1120</v>
      </c>
      <c r="G143" s="5">
        <v>3.542</v>
      </c>
      <c r="H143" s="5">
        <v>3.582</v>
      </c>
      <c r="I143" s="5" t="s">
        <v>940</v>
      </c>
      <c r="J143" s="5">
        <v>40</v>
      </c>
      <c r="K143" s="5"/>
      <c r="L143" s="5"/>
      <c r="M143" s="5"/>
      <c r="N143" s="5"/>
      <c r="O143" s="17">
        <v>0.5</v>
      </c>
      <c r="P143" s="17">
        <v>0</v>
      </c>
      <c r="Q143" s="17">
        <v>0</v>
      </c>
      <c r="R143" s="17">
        <v>0</v>
      </c>
      <c r="S143" s="5"/>
    </row>
    <row r="144" ht="45" spans="1:19">
      <c r="A144" s="5">
        <v>82</v>
      </c>
      <c r="B144" s="5" t="s">
        <v>935</v>
      </c>
      <c r="C144" s="5" t="s">
        <v>830</v>
      </c>
      <c r="D144" s="13" t="s">
        <v>1123</v>
      </c>
      <c r="E144" s="5" t="s">
        <v>1119</v>
      </c>
      <c r="F144" s="5" t="s">
        <v>1120</v>
      </c>
      <c r="G144" s="5">
        <v>3.552</v>
      </c>
      <c r="H144" s="5">
        <v>3.582</v>
      </c>
      <c r="I144" s="5" t="s">
        <v>940</v>
      </c>
      <c r="J144" s="5">
        <v>30</v>
      </c>
      <c r="K144" s="5"/>
      <c r="L144" s="5"/>
      <c r="M144" s="5"/>
      <c r="N144" s="5"/>
      <c r="O144" s="17">
        <v>0.5</v>
      </c>
      <c r="P144" s="17">
        <v>0</v>
      </c>
      <c r="Q144" s="17">
        <v>0</v>
      </c>
      <c r="R144" s="17">
        <v>0</v>
      </c>
      <c r="S144" s="5"/>
    </row>
    <row r="145" ht="45" spans="1:19">
      <c r="A145" s="5">
        <v>83</v>
      </c>
      <c r="B145" s="5" t="s">
        <v>935</v>
      </c>
      <c r="C145" s="5" t="s">
        <v>830</v>
      </c>
      <c r="D145" s="13" t="s">
        <v>1124</v>
      </c>
      <c r="E145" s="5" t="s">
        <v>1119</v>
      </c>
      <c r="F145" s="5" t="s">
        <v>1120</v>
      </c>
      <c r="G145" s="5">
        <v>3.569</v>
      </c>
      <c r="H145" s="5">
        <v>3.599</v>
      </c>
      <c r="I145" s="5" t="s">
        <v>940</v>
      </c>
      <c r="J145" s="5">
        <v>30</v>
      </c>
      <c r="K145" s="5"/>
      <c r="L145" s="5"/>
      <c r="M145" s="5"/>
      <c r="N145" s="5"/>
      <c r="O145" s="17">
        <v>0.5</v>
      </c>
      <c r="P145" s="17">
        <v>0</v>
      </c>
      <c r="Q145" s="17">
        <v>0</v>
      </c>
      <c r="R145" s="17">
        <v>0</v>
      </c>
      <c r="S145" s="5"/>
    </row>
    <row r="146" ht="45" spans="1:19">
      <c r="A146" s="5">
        <v>84</v>
      </c>
      <c r="B146" s="5" t="s">
        <v>935</v>
      </c>
      <c r="C146" s="5" t="s">
        <v>830</v>
      </c>
      <c r="D146" s="13" t="s">
        <v>1125</v>
      </c>
      <c r="E146" s="5" t="s">
        <v>1126</v>
      </c>
      <c r="F146" s="5" t="s">
        <v>1127</v>
      </c>
      <c r="G146" s="5">
        <v>6.128</v>
      </c>
      <c r="H146" s="5">
        <v>6.228</v>
      </c>
      <c r="I146" s="5" t="s">
        <v>940</v>
      </c>
      <c r="J146" s="5">
        <v>100</v>
      </c>
      <c r="K146" s="5"/>
      <c r="L146" s="5"/>
      <c r="M146" s="5"/>
      <c r="N146" s="5"/>
      <c r="O146" s="17">
        <v>0.5</v>
      </c>
      <c r="P146" s="17">
        <v>0</v>
      </c>
      <c r="Q146" s="17">
        <v>0</v>
      </c>
      <c r="R146" s="17">
        <v>0</v>
      </c>
      <c r="S146" s="5"/>
    </row>
    <row r="147" spans="1:19">
      <c r="A147" s="12" t="s">
        <v>1128</v>
      </c>
      <c r="B147" s="12"/>
      <c r="C147" s="12"/>
      <c r="D147" s="12" t="s">
        <v>1129</v>
      </c>
      <c r="E147" s="12"/>
      <c r="F147" s="12"/>
      <c r="G147" s="12"/>
      <c r="H147" s="12"/>
      <c r="I147" s="12"/>
      <c r="J147" s="12">
        <f>SUM(J148:J248)</f>
        <v>9471</v>
      </c>
      <c r="K147" s="12"/>
      <c r="L147" s="12"/>
      <c r="M147" s="12"/>
      <c r="N147" s="12"/>
      <c r="O147" s="15">
        <f t="shared" ref="O147:R147" si="3">SUM(O148:O248)</f>
        <v>49</v>
      </c>
      <c r="P147" s="15">
        <f t="shared" si="3"/>
        <v>564.9</v>
      </c>
      <c r="Q147" s="15">
        <f t="shared" si="3"/>
        <v>128.7</v>
      </c>
      <c r="R147" s="15">
        <f t="shared" si="3"/>
        <v>436.2</v>
      </c>
      <c r="S147" s="12"/>
    </row>
    <row r="148" ht="22.5" spans="1:19">
      <c r="A148" s="5">
        <v>1</v>
      </c>
      <c r="B148" s="5" t="s">
        <v>935</v>
      </c>
      <c r="C148" s="5" t="s">
        <v>936</v>
      </c>
      <c r="D148" s="13" t="s">
        <v>1130</v>
      </c>
      <c r="E148" s="5" t="s">
        <v>1131</v>
      </c>
      <c r="F148" s="5" t="s">
        <v>1132</v>
      </c>
      <c r="G148" s="5">
        <v>0</v>
      </c>
      <c r="H148" s="5">
        <v>0.164</v>
      </c>
      <c r="I148" s="5" t="s">
        <v>940</v>
      </c>
      <c r="J148" s="5">
        <v>120</v>
      </c>
      <c r="K148" s="5">
        <v>7</v>
      </c>
      <c r="L148" s="5">
        <v>20</v>
      </c>
      <c r="M148" s="5" t="s">
        <v>941</v>
      </c>
      <c r="N148" s="5" t="s">
        <v>864</v>
      </c>
      <c r="O148" s="17">
        <v>0.5</v>
      </c>
      <c r="P148" s="17">
        <v>15.1</v>
      </c>
      <c r="Q148" s="17">
        <v>5.9</v>
      </c>
      <c r="R148" s="17">
        <v>9.2</v>
      </c>
      <c r="S148" s="5"/>
    </row>
    <row r="149" ht="78.75" spans="1:19">
      <c r="A149" s="5">
        <v>2</v>
      </c>
      <c r="B149" s="5" t="s">
        <v>935</v>
      </c>
      <c r="C149" s="5" t="s">
        <v>804</v>
      </c>
      <c r="D149" s="13" t="s">
        <v>1133</v>
      </c>
      <c r="E149" s="5" t="s">
        <v>1134</v>
      </c>
      <c r="F149" s="5" t="s">
        <v>1135</v>
      </c>
      <c r="G149" s="5">
        <v>5.194</v>
      </c>
      <c r="H149" s="5">
        <v>5.214</v>
      </c>
      <c r="I149" s="5" t="s">
        <v>944</v>
      </c>
      <c r="J149" s="5">
        <v>20</v>
      </c>
      <c r="K149" s="5">
        <v>4.5</v>
      </c>
      <c r="L149" s="5">
        <v>20</v>
      </c>
      <c r="M149" s="5" t="s">
        <v>941</v>
      </c>
      <c r="N149" s="5" t="s">
        <v>90</v>
      </c>
      <c r="O149" s="17"/>
      <c r="P149" s="17">
        <v>3</v>
      </c>
      <c r="Q149" s="17">
        <v>1.1</v>
      </c>
      <c r="R149" s="17">
        <v>1.9</v>
      </c>
      <c r="S149" s="5"/>
    </row>
    <row r="150" ht="78.75" spans="1:19">
      <c r="A150" s="5">
        <v>3</v>
      </c>
      <c r="B150" s="5" t="s">
        <v>935</v>
      </c>
      <c r="C150" s="5" t="s">
        <v>804</v>
      </c>
      <c r="D150" s="13" t="s">
        <v>1136</v>
      </c>
      <c r="E150" s="5" t="s">
        <v>1137</v>
      </c>
      <c r="F150" s="5" t="s">
        <v>1138</v>
      </c>
      <c r="G150" s="5">
        <v>1.544</v>
      </c>
      <c r="H150" s="5">
        <v>1.564</v>
      </c>
      <c r="I150" s="5" t="s">
        <v>944</v>
      </c>
      <c r="J150" s="5">
        <v>20</v>
      </c>
      <c r="K150" s="5">
        <v>4.5</v>
      </c>
      <c r="L150" s="5">
        <v>20</v>
      </c>
      <c r="M150" s="5" t="s">
        <v>941</v>
      </c>
      <c r="N150" s="5" t="s">
        <v>90</v>
      </c>
      <c r="O150" s="17"/>
      <c r="P150" s="17">
        <v>3</v>
      </c>
      <c r="Q150" s="17">
        <v>1.1</v>
      </c>
      <c r="R150" s="17">
        <v>1.9</v>
      </c>
      <c r="S150" s="5"/>
    </row>
    <row r="151" ht="78.75" spans="1:19">
      <c r="A151" s="5">
        <v>4</v>
      </c>
      <c r="B151" s="5" t="s">
        <v>935</v>
      </c>
      <c r="C151" s="5" t="s">
        <v>804</v>
      </c>
      <c r="D151" s="13" t="s">
        <v>1139</v>
      </c>
      <c r="E151" s="5" t="s">
        <v>1140</v>
      </c>
      <c r="F151" s="5" t="s">
        <v>1141</v>
      </c>
      <c r="G151" s="5">
        <v>1.936</v>
      </c>
      <c r="H151" s="5">
        <v>2.426</v>
      </c>
      <c r="I151" s="5" t="s">
        <v>944</v>
      </c>
      <c r="J151" s="5">
        <v>490</v>
      </c>
      <c r="K151" s="5">
        <v>4.5</v>
      </c>
      <c r="L151" s="5">
        <v>20</v>
      </c>
      <c r="M151" s="5" t="s">
        <v>941</v>
      </c>
      <c r="N151" s="5" t="s">
        <v>90</v>
      </c>
      <c r="O151" s="17"/>
      <c r="P151" s="17">
        <v>74</v>
      </c>
      <c r="Q151" s="17">
        <v>27.8</v>
      </c>
      <c r="R151" s="17">
        <v>46.2</v>
      </c>
      <c r="S151" s="5"/>
    </row>
    <row r="152" ht="78.75" spans="1:19">
      <c r="A152" s="5">
        <v>5</v>
      </c>
      <c r="B152" s="5" t="s">
        <v>935</v>
      </c>
      <c r="C152" s="5" t="s">
        <v>804</v>
      </c>
      <c r="D152" s="13" t="s">
        <v>1142</v>
      </c>
      <c r="E152" s="5" t="s">
        <v>1143</v>
      </c>
      <c r="F152" s="5" t="s">
        <v>1144</v>
      </c>
      <c r="G152" s="5">
        <v>0.799</v>
      </c>
      <c r="H152" s="5">
        <v>0.839</v>
      </c>
      <c r="I152" s="5" t="s">
        <v>940</v>
      </c>
      <c r="J152" s="5">
        <v>40</v>
      </c>
      <c r="K152" s="5">
        <v>4.5</v>
      </c>
      <c r="L152" s="5">
        <v>20</v>
      </c>
      <c r="M152" s="5" t="s">
        <v>941</v>
      </c>
      <c r="N152" s="5" t="s">
        <v>90</v>
      </c>
      <c r="O152" s="17">
        <v>0.5</v>
      </c>
      <c r="P152" s="17">
        <v>6</v>
      </c>
      <c r="Q152" s="17">
        <v>2.3</v>
      </c>
      <c r="R152" s="17">
        <v>3.7</v>
      </c>
      <c r="S152" s="5"/>
    </row>
    <row r="153" ht="33.75" spans="1:19">
      <c r="A153" s="5">
        <v>6</v>
      </c>
      <c r="B153" s="5" t="s">
        <v>935</v>
      </c>
      <c r="C153" s="5" t="s">
        <v>815</v>
      </c>
      <c r="D153" s="13" t="s">
        <v>1145</v>
      </c>
      <c r="E153" s="5" t="s">
        <v>1146</v>
      </c>
      <c r="F153" s="5" t="s">
        <v>1147</v>
      </c>
      <c r="G153" s="5">
        <v>2.29</v>
      </c>
      <c r="H153" s="5">
        <v>2.31</v>
      </c>
      <c r="I153" s="5" t="s">
        <v>940</v>
      </c>
      <c r="J153" s="5">
        <v>55</v>
      </c>
      <c r="K153" s="5">
        <v>3.5</v>
      </c>
      <c r="L153" s="5">
        <v>20</v>
      </c>
      <c r="M153" s="5" t="s">
        <v>941</v>
      </c>
      <c r="N153" s="5" t="s">
        <v>90</v>
      </c>
      <c r="O153" s="17">
        <v>0.5</v>
      </c>
      <c r="P153" s="17">
        <v>7.4</v>
      </c>
      <c r="Q153" s="17">
        <v>1.5</v>
      </c>
      <c r="R153" s="17">
        <v>5.9</v>
      </c>
      <c r="S153" s="5"/>
    </row>
    <row r="154" ht="45" spans="1:19">
      <c r="A154" s="5">
        <v>7</v>
      </c>
      <c r="B154" s="5" t="s">
        <v>935</v>
      </c>
      <c r="C154" s="5" t="s">
        <v>815</v>
      </c>
      <c r="D154" s="13" t="s">
        <v>1148</v>
      </c>
      <c r="E154" s="5" t="s">
        <v>1149</v>
      </c>
      <c r="F154" s="5" t="s">
        <v>1150</v>
      </c>
      <c r="G154" s="5">
        <v>0</v>
      </c>
      <c r="H154" s="5">
        <v>3.1</v>
      </c>
      <c r="I154" s="5" t="s">
        <v>940</v>
      </c>
      <c r="J154" s="5">
        <v>772</v>
      </c>
      <c r="K154" s="5">
        <v>4.5</v>
      </c>
      <c r="L154" s="5">
        <v>20</v>
      </c>
      <c r="M154" s="5" t="s">
        <v>941</v>
      </c>
      <c r="N154" s="5" t="s">
        <v>90</v>
      </c>
      <c r="O154" s="17">
        <v>0.5</v>
      </c>
      <c r="P154" s="17">
        <v>256.1</v>
      </c>
      <c r="Q154" s="17">
        <v>26.2</v>
      </c>
      <c r="R154" s="17">
        <v>229.9</v>
      </c>
      <c r="S154" s="5"/>
    </row>
    <row r="155" ht="45" spans="1:19">
      <c r="A155" s="5">
        <v>8</v>
      </c>
      <c r="B155" s="5" t="s">
        <v>935</v>
      </c>
      <c r="C155" s="5" t="s">
        <v>815</v>
      </c>
      <c r="D155" s="13" t="s">
        <v>1151</v>
      </c>
      <c r="E155" s="5" t="s">
        <v>1149</v>
      </c>
      <c r="F155" s="5" t="s">
        <v>1150</v>
      </c>
      <c r="G155" s="5">
        <v>2.7</v>
      </c>
      <c r="H155" s="5">
        <v>3.1</v>
      </c>
      <c r="I155" s="5" t="s">
        <v>940</v>
      </c>
      <c r="J155" s="5">
        <v>529</v>
      </c>
      <c r="K155" s="5"/>
      <c r="L155" s="5"/>
      <c r="M155" s="5"/>
      <c r="N155" s="5"/>
      <c r="O155" s="17">
        <v>0.5</v>
      </c>
      <c r="P155" s="17">
        <v>0</v>
      </c>
      <c r="Q155" s="17">
        <v>0</v>
      </c>
      <c r="R155" s="17">
        <v>0</v>
      </c>
      <c r="S155" s="5"/>
    </row>
    <row r="156" ht="45" spans="1:19">
      <c r="A156" s="5">
        <v>9</v>
      </c>
      <c r="B156" s="5" t="s">
        <v>935</v>
      </c>
      <c r="C156" s="5" t="s">
        <v>815</v>
      </c>
      <c r="D156" s="13" t="s">
        <v>1152</v>
      </c>
      <c r="E156" s="5" t="s">
        <v>1001</v>
      </c>
      <c r="F156" s="5" t="s">
        <v>1153</v>
      </c>
      <c r="G156" s="5">
        <v>0.856</v>
      </c>
      <c r="H156" s="5">
        <v>0.886</v>
      </c>
      <c r="I156" s="5" t="s">
        <v>940</v>
      </c>
      <c r="J156" s="5">
        <v>30</v>
      </c>
      <c r="K156" s="5">
        <v>3.5</v>
      </c>
      <c r="L156" s="5">
        <v>20</v>
      </c>
      <c r="M156" s="5" t="s">
        <v>941</v>
      </c>
      <c r="N156" s="5" t="s">
        <v>90</v>
      </c>
      <c r="O156" s="17">
        <v>0.5</v>
      </c>
      <c r="P156" s="17">
        <v>8.1</v>
      </c>
      <c r="Q156" s="17">
        <v>0.8</v>
      </c>
      <c r="R156" s="17">
        <v>7.3</v>
      </c>
      <c r="S156" s="5"/>
    </row>
    <row r="157" ht="45" spans="1:19">
      <c r="A157" s="5">
        <v>10</v>
      </c>
      <c r="B157" s="5" t="s">
        <v>935</v>
      </c>
      <c r="C157" s="5" t="s">
        <v>815</v>
      </c>
      <c r="D157" s="13" t="s">
        <v>1154</v>
      </c>
      <c r="E157" s="5" t="s">
        <v>1155</v>
      </c>
      <c r="F157" s="5" t="s">
        <v>1156</v>
      </c>
      <c r="G157" s="5">
        <v>0.01</v>
      </c>
      <c r="H157" s="5">
        <v>0.08</v>
      </c>
      <c r="I157" s="5" t="s">
        <v>940</v>
      </c>
      <c r="J157" s="5">
        <v>24</v>
      </c>
      <c r="K157" s="5">
        <v>3.25</v>
      </c>
      <c r="L157" s="5">
        <v>20</v>
      </c>
      <c r="M157" s="5" t="s">
        <v>941</v>
      </c>
      <c r="N157" s="5" t="s">
        <v>90</v>
      </c>
      <c r="O157" s="17">
        <v>0.5</v>
      </c>
      <c r="P157" s="17">
        <v>5</v>
      </c>
      <c r="Q157" s="17">
        <v>0.6</v>
      </c>
      <c r="R157" s="17">
        <v>4.4</v>
      </c>
      <c r="S157" s="5"/>
    </row>
    <row r="158" ht="45" spans="1:19">
      <c r="A158" s="5">
        <v>11</v>
      </c>
      <c r="B158" s="5" t="s">
        <v>935</v>
      </c>
      <c r="C158" s="5" t="s">
        <v>815</v>
      </c>
      <c r="D158" s="13" t="s">
        <v>1157</v>
      </c>
      <c r="E158" s="5" t="s">
        <v>1155</v>
      </c>
      <c r="F158" s="5" t="s">
        <v>1156</v>
      </c>
      <c r="G158" s="5">
        <v>1.2</v>
      </c>
      <c r="H158" s="5">
        <v>1.24</v>
      </c>
      <c r="I158" s="5" t="s">
        <v>940</v>
      </c>
      <c r="J158" s="5">
        <v>40</v>
      </c>
      <c r="K158" s="5">
        <v>3.25</v>
      </c>
      <c r="L158" s="5">
        <v>20</v>
      </c>
      <c r="M158" s="5" t="s">
        <v>941</v>
      </c>
      <c r="N158" s="5" t="s">
        <v>90</v>
      </c>
      <c r="O158" s="17">
        <v>0.5</v>
      </c>
      <c r="P158" s="17">
        <v>8.3</v>
      </c>
      <c r="Q158" s="17">
        <v>1</v>
      </c>
      <c r="R158" s="17">
        <v>7.3</v>
      </c>
      <c r="S158" s="5"/>
    </row>
    <row r="159" ht="45" spans="1:19">
      <c r="A159" s="5">
        <v>12</v>
      </c>
      <c r="B159" s="5" t="s">
        <v>935</v>
      </c>
      <c r="C159" s="5" t="s">
        <v>815</v>
      </c>
      <c r="D159" s="13" t="s">
        <v>1158</v>
      </c>
      <c r="E159" s="5" t="s">
        <v>1155</v>
      </c>
      <c r="F159" s="5" t="s">
        <v>1156</v>
      </c>
      <c r="G159" s="5">
        <v>1.29</v>
      </c>
      <c r="H159" s="5">
        <v>1.35</v>
      </c>
      <c r="I159" s="5" t="s">
        <v>940</v>
      </c>
      <c r="J159" s="5">
        <v>60</v>
      </c>
      <c r="K159" s="5">
        <v>3.25</v>
      </c>
      <c r="L159" s="5">
        <v>20</v>
      </c>
      <c r="M159" s="5" t="s">
        <v>941</v>
      </c>
      <c r="N159" s="5" t="s">
        <v>90</v>
      </c>
      <c r="O159" s="17">
        <v>0.5</v>
      </c>
      <c r="P159" s="17">
        <v>12.5</v>
      </c>
      <c r="Q159" s="17">
        <v>1.5</v>
      </c>
      <c r="R159" s="17">
        <v>11</v>
      </c>
      <c r="S159" s="5"/>
    </row>
    <row r="160" ht="45" spans="1:19">
      <c r="A160" s="5">
        <v>13</v>
      </c>
      <c r="B160" s="5" t="s">
        <v>935</v>
      </c>
      <c r="C160" s="5" t="s">
        <v>815</v>
      </c>
      <c r="D160" s="13" t="s">
        <v>1159</v>
      </c>
      <c r="E160" s="5" t="s">
        <v>1155</v>
      </c>
      <c r="F160" s="5" t="s">
        <v>1156</v>
      </c>
      <c r="G160" s="5">
        <v>2.381</v>
      </c>
      <c r="H160" s="5">
        <v>2.417</v>
      </c>
      <c r="I160" s="5" t="s">
        <v>940</v>
      </c>
      <c r="J160" s="5">
        <v>36</v>
      </c>
      <c r="K160" s="5">
        <v>3.25</v>
      </c>
      <c r="L160" s="5">
        <v>20</v>
      </c>
      <c r="M160" s="5" t="s">
        <v>941</v>
      </c>
      <c r="N160" s="5" t="s">
        <v>90</v>
      </c>
      <c r="O160" s="17">
        <v>0.5</v>
      </c>
      <c r="P160" s="17">
        <v>7.5</v>
      </c>
      <c r="Q160" s="17">
        <v>0.9</v>
      </c>
      <c r="R160" s="17">
        <v>6.6</v>
      </c>
      <c r="S160" s="5"/>
    </row>
    <row r="161" ht="45" spans="1:19">
      <c r="A161" s="5">
        <v>14</v>
      </c>
      <c r="B161" s="5" t="s">
        <v>935</v>
      </c>
      <c r="C161" s="5" t="s">
        <v>815</v>
      </c>
      <c r="D161" s="13" t="s">
        <v>1160</v>
      </c>
      <c r="E161" s="5" t="s">
        <v>1155</v>
      </c>
      <c r="F161" s="5" t="s">
        <v>1156</v>
      </c>
      <c r="G161" s="5">
        <v>2.85</v>
      </c>
      <c r="H161" s="5">
        <v>2.89</v>
      </c>
      <c r="I161" s="5" t="s">
        <v>940</v>
      </c>
      <c r="J161" s="5">
        <v>40</v>
      </c>
      <c r="K161" s="5">
        <v>3.25</v>
      </c>
      <c r="L161" s="5">
        <v>20</v>
      </c>
      <c r="M161" s="5" t="s">
        <v>941</v>
      </c>
      <c r="N161" s="5" t="s">
        <v>90</v>
      </c>
      <c r="O161" s="17">
        <v>0.5</v>
      </c>
      <c r="P161" s="17">
        <v>8.3</v>
      </c>
      <c r="Q161" s="17">
        <v>1</v>
      </c>
      <c r="R161" s="17">
        <v>7.3</v>
      </c>
      <c r="S161" s="5"/>
    </row>
    <row r="162" ht="45" spans="1:19">
      <c r="A162" s="5">
        <v>15</v>
      </c>
      <c r="B162" s="5" t="s">
        <v>935</v>
      </c>
      <c r="C162" s="5" t="s">
        <v>815</v>
      </c>
      <c r="D162" s="13" t="s">
        <v>1161</v>
      </c>
      <c r="E162" s="5" t="s">
        <v>1155</v>
      </c>
      <c r="F162" s="5" t="s">
        <v>1156</v>
      </c>
      <c r="G162" s="5">
        <v>2.98</v>
      </c>
      <c r="H162" s="5">
        <v>3.03</v>
      </c>
      <c r="I162" s="5" t="s">
        <v>940</v>
      </c>
      <c r="J162" s="5">
        <v>20</v>
      </c>
      <c r="K162" s="5">
        <v>3.25</v>
      </c>
      <c r="L162" s="5">
        <v>20</v>
      </c>
      <c r="M162" s="5" t="s">
        <v>941</v>
      </c>
      <c r="N162" s="5" t="s">
        <v>90</v>
      </c>
      <c r="O162" s="17">
        <v>0.5</v>
      </c>
      <c r="P162" s="17">
        <v>4.2</v>
      </c>
      <c r="Q162" s="17">
        <v>0.5</v>
      </c>
      <c r="R162" s="17">
        <v>3.7</v>
      </c>
      <c r="S162" s="5"/>
    </row>
    <row r="163" ht="45" spans="1:19">
      <c r="A163" s="5">
        <v>16</v>
      </c>
      <c r="B163" s="5" t="s">
        <v>935</v>
      </c>
      <c r="C163" s="5" t="s">
        <v>815</v>
      </c>
      <c r="D163" s="13" t="s">
        <v>1162</v>
      </c>
      <c r="E163" s="5" t="s">
        <v>1155</v>
      </c>
      <c r="F163" s="5" t="s">
        <v>1156</v>
      </c>
      <c r="G163" s="5">
        <v>3.1</v>
      </c>
      <c r="H163" s="5">
        <v>3.16</v>
      </c>
      <c r="I163" s="5" t="s">
        <v>940</v>
      </c>
      <c r="J163" s="5">
        <v>60</v>
      </c>
      <c r="K163" s="5">
        <v>3.25</v>
      </c>
      <c r="L163" s="5">
        <v>20</v>
      </c>
      <c r="M163" s="5" t="s">
        <v>941</v>
      </c>
      <c r="N163" s="5" t="s">
        <v>90</v>
      </c>
      <c r="O163" s="17">
        <v>0.5</v>
      </c>
      <c r="P163" s="17">
        <v>12.5</v>
      </c>
      <c r="Q163" s="17">
        <v>1.5</v>
      </c>
      <c r="R163" s="17">
        <v>11</v>
      </c>
      <c r="S163" s="5"/>
    </row>
    <row r="164" ht="45" spans="1:19">
      <c r="A164" s="5">
        <v>17</v>
      </c>
      <c r="B164" s="5" t="s">
        <v>935</v>
      </c>
      <c r="C164" s="5" t="s">
        <v>815</v>
      </c>
      <c r="D164" s="13" t="s">
        <v>1163</v>
      </c>
      <c r="E164" s="5" t="s">
        <v>1155</v>
      </c>
      <c r="F164" s="5" t="s">
        <v>1156</v>
      </c>
      <c r="G164" s="5">
        <v>4</v>
      </c>
      <c r="H164" s="5">
        <v>4.13</v>
      </c>
      <c r="I164" s="5" t="s">
        <v>940</v>
      </c>
      <c r="J164" s="5">
        <v>290</v>
      </c>
      <c r="K164" s="5">
        <v>3.25</v>
      </c>
      <c r="L164" s="5">
        <v>20</v>
      </c>
      <c r="M164" s="5" t="s">
        <v>941</v>
      </c>
      <c r="N164" s="5" t="s">
        <v>90</v>
      </c>
      <c r="O164" s="17">
        <v>0.5</v>
      </c>
      <c r="P164" s="17">
        <v>60.2</v>
      </c>
      <c r="Q164" s="17">
        <v>7.1</v>
      </c>
      <c r="R164" s="17">
        <v>53.1</v>
      </c>
      <c r="S164" s="5"/>
    </row>
    <row r="165" ht="56.25" spans="1:19">
      <c r="A165" s="5">
        <v>18</v>
      </c>
      <c r="B165" s="5" t="s">
        <v>935</v>
      </c>
      <c r="C165" s="5" t="s">
        <v>820</v>
      </c>
      <c r="D165" s="13" t="s">
        <v>1164</v>
      </c>
      <c r="E165" s="5" t="s">
        <v>1165</v>
      </c>
      <c r="F165" s="5" t="s">
        <v>1166</v>
      </c>
      <c r="G165" s="5">
        <v>0.338</v>
      </c>
      <c r="H165" s="5">
        <v>0.348</v>
      </c>
      <c r="I165" s="5" t="s">
        <v>940</v>
      </c>
      <c r="J165" s="5">
        <v>20</v>
      </c>
      <c r="K165" s="5">
        <v>4.5</v>
      </c>
      <c r="L165" s="5">
        <v>20</v>
      </c>
      <c r="M165" s="5" t="s">
        <v>941</v>
      </c>
      <c r="N165" s="5" t="s">
        <v>90</v>
      </c>
      <c r="O165" s="17">
        <v>0.5</v>
      </c>
      <c r="P165" s="17">
        <v>1</v>
      </c>
      <c r="Q165" s="17">
        <v>0.7</v>
      </c>
      <c r="R165" s="17">
        <v>0.3</v>
      </c>
      <c r="S165" s="5"/>
    </row>
    <row r="166" ht="56.25" spans="1:19">
      <c r="A166" s="5">
        <v>19</v>
      </c>
      <c r="B166" s="5" t="s">
        <v>935</v>
      </c>
      <c r="C166" s="5" t="s">
        <v>820</v>
      </c>
      <c r="D166" s="13" t="s">
        <v>1167</v>
      </c>
      <c r="E166" s="5" t="s">
        <v>1165</v>
      </c>
      <c r="F166" s="5" t="s">
        <v>1166</v>
      </c>
      <c r="G166" s="5">
        <v>0.447</v>
      </c>
      <c r="H166" s="5">
        <v>0.467</v>
      </c>
      <c r="I166" s="5" t="s">
        <v>940</v>
      </c>
      <c r="J166" s="5">
        <v>20</v>
      </c>
      <c r="K166" s="5">
        <v>4.5</v>
      </c>
      <c r="L166" s="5">
        <v>20</v>
      </c>
      <c r="M166" s="5" t="s">
        <v>941</v>
      </c>
      <c r="N166" s="5" t="s">
        <v>90</v>
      </c>
      <c r="O166" s="17">
        <v>0.5</v>
      </c>
      <c r="P166" s="17">
        <v>1</v>
      </c>
      <c r="Q166" s="17">
        <v>0.7</v>
      </c>
      <c r="R166" s="17">
        <v>0.3</v>
      </c>
      <c r="S166" s="5"/>
    </row>
    <row r="167" ht="56.25" spans="1:19">
      <c r="A167" s="5">
        <v>20</v>
      </c>
      <c r="B167" s="5" t="s">
        <v>935</v>
      </c>
      <c r="C167" s="5" t="s">
        <v>820</v>
      </c>
      <c r="D167" s="13" t="s">
        <v>1168</v>
      </c>
      <c r="E167" s="5" t="s">
        <v>1165</v>
      </c>
      <c r="F167" s="5" t="s">
        <v>1166</v>
      </c>
      <c r="G167" s="5">
        <v>0.547</v>
      </c>
      <c r="H167" s="5">
        <v>0.567</v>
      </c>
      <c r="I167" s="5" t="s">
        <v>940</v>
      </c>
      <c r="J167" s="5">
        <v>20</v>
      </c>
      <c r="K167" s="5">
        <v>4.5</v>
      </c>
      <c r="L167" s="5">
        <v>20</v>
      </c>
      <c r="M167" s="5" t="s">
        <v>941</v>
      </c>
      <c r="N167" s="5" t="s">
        <v>90</v>
      </c>
      <c r="O167" s="17">
        <v>0.5</v>
      </c>
      <c r="P167" s="17">
        <v>1</v>
      </c>
      <c r="Q167" s="17">
        <v>0.7</v>
      </c>
      <c r="R167" s="17">
        <v>0.3</v>
      </c>
      <c r="S167" s="5"/>
    </row>
    <row r="168" ht="56.25" spans="1:19">
      <c r="A168" s="5">
        <v>21</v>
      </c>
      <c r="B168" s="5" t="s">
        <v>935</v>
      </c>
      <c r="C168" s="5" t="s">
        <v>820</v>
      </c>
      <c r="D168" s="13" t="s">
        <v>1169</v>
      </c>
      <c r="E168" s="5" t="s">
        <v>1165</v>
      </c>
      <c r="F168" s="5" t="s">
        <v>1166</v>
      </c>
      <c r="G168" s="5">
        <v>0.877</v>
      </c>
      <c r="H168" s="5">
        <v>0.897</v>
      </c>
      <c r="I168" s="5" t="s">
        <v>940</v>
      </c>
      <c r="J168" s="5">
        <v>20</v>
      </c>
      <c r="K168" s="5">
        <v>4.5</v>
      </c>
      <c r="L168" s="5">
        <v>20</v>
      </c>
      <c r="M168" s="5" t="s">
        <v>941</v>
      </c>
      <c r="N168" s="5" t="s">
        <v>90</v>
      </c>
      <c r="O168" s="17">
        <v>0.5</v>
      </c>
      <c r="P168" s="17">
        <v>1</v>
      </c>
      <c r="Q168" s="17">
        <v>0.7</v>
      </c>
      <c r="R168" s="17">
        <v>0.3</v>
      </c>
      <c r="S168" s="5"/>
    </row>
    <row r="169" ht="56.25" spans="1:19">
      <c r="A169" s="5">
        <v>22</v>
      </c>
      <c r="B169" s="5" t="s">
        <v>935</v>
      </c>
      <c r="C169" s="5" t="s">
        <v>820</v>
      </c>
      <c r="D169" s="13" t="s">
        <v>1170</v>
      </c>
      <c r="E169" s="5" t="s">
        <v>1165</v>
      </c>
      <c r="F169" s="5" t="s">
        <v>1166</v>
      </c>
      <c r="G169" s="5">
        <v>1.218</v>
      </c>
      <c r="H169" s="5">
        <v>1.228</v>
      </c>
      <c r="I169" s="5" t="s">
        <v>940</v>
      </c>
      <c r="J169" s="5">
        <v>10</v>
      </c>
      <c r="K169" s="5"/>
      <c r="L169" s="5"/>
      <c r="M169" s="5"/>
      <c r="N169" s="5"/>
      <c r="O169" s="17">
        <v>0.5</v>
      </c>
      <c r="P169" s="17">
        <v>0</v>
      </c>
      <c r="Q169" s="17">
        <v>0</v>
      </c>
      <c r="R169" s="17">
        <v>0</v>
      </c>
      <c r="S169" s="5"/>
    </row>
    <row r="170" ht="45" spans="1:19">
      <c r="A170" s="5">
        <v>23</v>
      </c>
      <c r="B170" s="5" t="s">
        <v>935</v>
      </c>
      <c r="C170" s="5" t="s">
        <v>820</v>
      </c>
      <c r="D170" s="13" t="s">
        <v>1171</v>
      </c>
      <c r="E170" s="5" t="s">
        <v>1165</v>
      </c>
      <c r="F170" s="5" t="s">
        <v>1166</v>
      </c>
      <c r="G170" s="5">
        <v>1.304</v>
      </c>
      <c r="H170" s="5">
        <v>1.34</v>
      </c>
      <c r="I170" s="5" t="s">
        <v>940</v>
      </c>
      <c r="J170" s="5">
        <v>36</v>
      </c>
      <c r="K170" s="5">
        <v>4.5</v>
      </c>
      <c r="L170" s="5">
        <v>20</v>
      </c>
      <c r="M170" s="5" t="s">
        <v>941</v>
      </c>
      <c r="N170" s="5" t="s">
        <v>90</v>
      </c>
      <c r="O170" s="17">
        <v>0.5</v>
      </c>
      <c r="P170" s="17">
        <v>1.9</v>
      </c>
      <c r="Q170" s="17">
        <v>1.2</v>
      </c>
      <c r="R170" s="17">
        <v>0.7</v>
      </c>
      <c r="S170" s="5"/>
    </row>
    <row r="171" ht="56.25" spans="1:19">
      <c r="A171" s="5">
        <v>24</v>
      </c>
      <c r="B171" s="5" t="s">
        <v>935</v>
      </c>
      <c r="C171" s="5" t="s">
        <v>820</v>
      </c>
      <c r="D171" s="13" t="s">
        <v>1172</v>
      </c>
      <c r="E171" s="5" t="s">
        <v>1165</v>
      </c>
      <c r="F171" s="5" t="s">
        <v>1166</v>
      </c>
      <c r="G171" s="5">
        <v>1.694</v>
      </c>
      <c r="H171" s="5">
        <v>1.714</v>
      </c>
      <c r="I171" s="5" t="s">
        <v>940</v>
      </c>
      <c r="J171" s="5">
        <v>20</v>
      </c>
      <c r="K171" s="5">
        <v>6</v>
      </c>
      <c r="L171" s="5">
        <v>20</v>
      </c>
      <c r="M171" s="5" t="s">
        <v>941</v>
      </c>
      <c r="N171" s="5" t="s">
        <v>90</v>
      </c>
      <c r="O171" s="17">
        <v>0.5</v>
      </c>
      <c r="P171" s="17">
        <v>1.4</v>
      </c>
      <c r="Q171" s="17">
        <v>0.9</v>
      </c>
      <c r="R171" s="17">
        <v>0.5</v>
      </c>
      <c r="S171" s="5"/>
    </row>
    <row r="172" ht="56.25" spans="1:19">
      <c r="A172" s="5">
        <v>25</v>
      </c>
      <c r="B172" s="5" t="s">
        <v>935</v>
      </c>
      <c r="C172" s="5" t="s">
        <v>820</v>
      </c>
      <c r="D172" s="13" t="s">
        <v>1173</v>
      </c>
      <c r="E172" s="5" t="s">
        <v>1165</v>
      </c>
      <c r="F172" s="5" t="s">
        <v>1166</v>
      </c>
      <c r="G172" s="5">
        <v>1.757</v>
      </c>
      <c r="H172" s="5">
        <v>1.777</v>
      </c>
      <c r="I172" s="5" t="s">
        <v>940</v>
      </c>
      <c r="J172" s="5">
        <v>20</v>
      </c>
      <c r="K172" s="5">
        <v>6</v>
      </c>
      <c r="L172" s="5">
        <v>20</v>
      </c>
      <c r="M172" s="5" t="s">
        <v>941</v>
      </c>
      <c r="N172" s="5" t="s">
        <v>90</v>
      </c>
      <c r="O172" s="17">
        <v>0.5</v>
      </c>
      <c r="P172" s="17">
        <v>1.4</v>
      </c>
      <c r="Q172" s="17">
        <v>0.9</v>
      </c>
      <c r="R172" s="17">
        <v>0.5</v>
      </c>
      <c r="S172" s="5"/>
    </row>
    <row r="173" ht="56.25" spans="1:19">
      <c r="A173" s="5">
        <v>26</v>
      </c>
      <c r="B173" s="5" t="s">
        <v>935</v>
      </c>
      <c r="C173" s="5" t="s">
        <v>820</v>
      </c>
      <c r="D173" s="13" t="s">
        <v>1174</v>
      </c>
      <c r="E173" s="5" t="s">
        <v>1165</v>
      </c>
      <c r="F173" s="5" t="s">
        <v>1166</v>
      </c>
      <c r="G173" s="5">
        <v>1.906</v>
      </c>
      <c r="H173" s="5">
        <v>1.926</v>
      </c>
      <c r="I173" s="5" t="s">
        <v>940</v>
      </c>
      <c r="J173" s="5">
        <v>20</v>
      </c>
      <c r="K173" s="5">
        <v>6</v>
      </c>
      <c r="L173" s="5">
        <v>20</v>
      </c>
      <c r="M173" s="5" t="s">
        <v>941</v>
      </c>
      <c r="N173" s="5" t="s">
        <v>90</v>
      </c>
      <c r="O173" s="17">
        <v>0.5</v>
      </c>
      <c r="P173" s="17">
        <v>1.4</v>
      </c>
      <c r="Q173" s="17">
        <v>0.9</v>
      </c>
      <c r="R173" s="17">
        <v>0.5</v>
      </c>
      <c r="S173" s="5"/>
    </row>
    <row r="174" ht="45" spans="1:19">
      <c r="A174" s="5">
        <v>27</v>
      </c>
      <c r="B174" s="5" t="s">
        <v>935</v>
      </c>
      <c r="C174" s="5" t="s">
        <v>820</v>
      </c>
      <c r="D174" s="13" t="s">
        <v>1175</v>
      </c>
      <c r="E174" s="5" t="s">
        <v>1176</v>
      </c>
      <c r="F174" s="5" t="s">
        <v>1177</v>
      </c>
      <c r="G174" s="5">
        <v>0.69</v>
      </c>
      <c r="H174" s="5">
        <v>0.7</v>
      </c>
      <c r="I174" s="5" t="s">
        <v>940</v>
      </c>
      <c r="J174" s="5">
        <v>10</v>
      </c>
      <c r="K174" s="5"/>
      <c r="L174" s="5"/>
      <c r="M174" s="5"/>
      <c r="N174" s="5"/>
      <c r="O174" s="17">
        <v>0.5</v>
      </c>
      <c r="P174" s="17">
        <v>0</v>
      </c>
      <c r="Q174" s="17">
        <v>0</v>
      </c>
      <c r="R174" s="17">
        <v>0</v>
      </c>
      <c r="S174" s="5"/>
    </row>
    <row r="175" ht="45" spans="1:19">
      <c r="A175" s="5">
        <v>28</v>
      </c>
      <c r="B175" s="5" t="s">
        <v>935</v>
      </c>
      <c r="C175" s="5" t="s">
        <v>820</v>
      </c>
      <c r="D175" s="13" t="s">
        <v>1178</v>
      </c>
      <c r="E175" s="5" t="s">
        <v>1179</v>
      </c>
      <c r="F175" s="5" t="s">
        <v>1180</v>
      </c>
      <c r="G175" s="5">
        <v>0.62</v>
      </c>
      <c r="H175" s="5">
        <v>0.73</v>
      </c>
      <c r="I175" s="5" t="s">
        <v>940</v>
      </c>
      <c r="J175" s="5">
        <v>110</v>
      </c>
      <c r="K175" s="5">
        <v>4.5</v>
      </c>
      <c r="L175" s="5">
        <v>20</v>
      </c>
      <c r="M175" s="5" t="s">
        <v>941</v>
      </c>
      <c r="N175" s="5" t="s">
        <v>90</v>
      </c>
      <c r="O175" s="17">
        <v>0.5</v>
      </c>
      <c r="P175" s="17">
        <v>5.8</v>
      </c>
      <c r="Q175" s="17">
        <v>3.7</v>
      </c>
      <c r="R175" s="17">
        <v>2.1</v>
      </c>
      <c r="S175" s="5"/>
    </row>
    <row r="176" ht="56.25" spans="1:19">
      <c r="A176" s="5">
        <v>29</v>
      </c>
      <c r="B176" s="5" t="s">
        <v>935</v>
      </c>
      <c r="C176" s="5" t="s">
        <v>820</v>
      </c>
      <c r="D176" s="13" t="s">
        <v>1181</v>
      </c>
      <c r="E176" s="5" t="s">
        <v>1182</v>
      </c>
      <c r="F176" s="5" t="s">
        <v>1183</v>
      </c>
      <c r="G176" s="5">
        <v>0.163</v>
      </c>
      <c r="H176" s="5">
        <v>0.173</v>
      </c>
      <c r="I176" s="5" t="s">
        <v>940</v>
      </c>
      <c r="J176" s="5">
        <v>10</v>
      </c>
      <c r="K176" s="5"/>
      <c r="L176" s="5"/>
      <c r="M176" s="5"/>
      <c r="N176" s="5"/>
      <c r="O176" s="17">
        <v>0.5</v>
      </c>
      <c r="P176" s="17">
        <v>0</v>
      </c>
      <c r="Q176" s="17">
        <v>0</v>
      </c>
      <c r="R176" s="17">
        <v>0</v>
      </c>
      <c r="S176" s="5"/>
    </row>
    <row r="177" ht="56.25" spans="1:19">
      <c r="A177" s="5">
        <v>30</v>
      </c>
      <c r="B177" s="5" t="s">
        <v>935</v>
      </c>
      <c r="C177" s="5" t="s">
        <v>820</v>
      </c>
      <c r="D177" s="13" t="s">
        <v>1184</v>
      </c>
      <c r="E177" s="5" t="s">
        <v>1077</v>
      </c>
      <c r="F177" s="5" t="s">
        <v>1185</v>
      </c>
      <c r="G177" s="5">
        <v>1.22</v>
      </c>
      <c r="H177" s="5">
        <v>1.233</v>
      </c>
      <c r="I177" s="5" t="s">
        <v>940</v>
      </c>
      <c r="J177" s="5">
        <v>11</v>
      </c>
      <c r="K177" s="5"/>
      <c r="L177" s="5"/>
      <c r="M177" s="5"/>
      <c r="N177" s="5"/>
      <c r="O177" s="17">
        <v>0.5</v>
      </c>
      <c r="P177" s="17">
        <v>0</v>
      </c>
      <c r="Q177" s="17">
        <v>0</v>
      </c>
      <c r="R177" s="17">
        <v>0</v>
      </c>
      <c r="S177" s="5"/>
    </row>
    <row r="178" ht="67.5" spans="1:19">
      <c r="A178" s="5">
        <v>31</v>
      </c>
      <c r="B178" s="5" t="s">
        <v>935</v>
      </c>
      <c r="C178" s="5" t="s">
        <v>820</v>
      </c>
      <c r="D178" s="13" t="s">
        <v>1186</v>
      </c>
      <c r="E178" s="5" t="s">
        <v>1187</v>
      </c>
      <c r="F178" s="5" t="s">
        <v>1188</v>
      </c>
      <c r="G178" s="5">
        <v>0.108</v>
      </c>
      <c r="H178" s="5">
        <v>0.13</v>
      </c>
      <c r="I178" s="5" t="s">
        <v>940</v>
      </c>
      <c r="J178" s="5">
        <v>22</v>
      </c>
      <c r="K178" s="5">
        <v>4.5</v>
      </c>
      <c r="L178" s="5">
        <v>20</v>
      </c>
      <c r="M178" s="5" t="s">
        <v>941</v>
      </c>
      <c r="N178" s="5" t="s">
        <v>90</v>
      </c>
      <c r="O178" s="17">
        <v>0.5</v>
      </c>
      <c r="P178" s="17">
        <v>1.2</v>
      </c>
      <c r="Q178" s="17">
        <v>0.7</v>
      </c>
      <c r="R178" s="17">
        <v>0.5</v>
      </c>
      <c r="S178" s="5"/>
    </row>
    <row r="179" ht="78.75" spans="1:19">
      <c r="A179" s="5">
        <v>32</v>
      </c>
      <c r="B179" s="5" t="s">
        <v>935</v>
      </c>
      <c r="C179" s="5" t="s">
        <v>820</v>
      </c>
      <c r="D179" s="13" t="s">
        <v>1189</v>
      </c>
      <c r="E179" s="5" t="s">
        <v>1187</v>
      </c>
      <c r="F179" s="5" t="s">
        <v>1188</v>
      </c>
      <c r="G179" s="5">
        <v>2.103</v>
      </c>
      <c r="H179" s="5">
        <v>2.133</v>
      </c>
      <c r="I179" s="5" t="s">
        <v>940</v>
      </c>
      <c r="J179" s="5">
        <v>30</v>
      </c>
      <c r="K179" s="5">
        <v>4.5</v>
      </c>
      <c r="L179" s="5">
        <v>20</v>
      </c>
      <c r="M179" s="5" t="s">
        <v>941</v>
      </c>
      <c r="N179" s="5" t="s">
        <v>90</v>
      </c>
      <c r="O179" s="17">
        <v>0.5</v>
      </c>
      <c r="P179" s="17">
        <v>1.6</v>
      </c>
      <c r="Q179" s="17">
        <v>1</v>
      </c>
      <c r="R179" s="17">
        <v>0.6</v>
      </c>
      <c r="S179" s="5"/>
    </row>
    <row r="180" ht="45" spans="1:19">
      <c r="A180" s="5">
        <v>33</v>
      </c>
      <c r="B180" s="5" t="s">
        <v>935</v>
      </c>
      <c r="C180" s="5" t="s">
        <v>820</v>
      </c>
      <c r="D180" s="13" t="s">
        <v>1190</v>
      </c>
      <c r="E180" s="5" t="s">
        <v>1191</v>
      </c>
      <c r="F180" s="5" t="s">
        <v>1192</v>
      </c>
      <c r="G180" s="5">
        <v>1.1</v>
      </c>
      <c r="H180" s="5">
        <v>1.11</v>
      </c>
      <c r="I180" s="5" t="s">
        <v>940</v>
      </c>
      <c r="J180" s="5">
        <v>156</v>
      </c>
      <c r="K180" s="5">
        <v>4</v>
      </c>
      <c r="L180" s="5">
        <v>20</v>
      </c>
      <c r="M180" s="5" t="s">
        <v>941</v>
      </c>
      <c r="N180" s="5" t="s">
        <v>90</v>
      </c>
      <c r="O180" s="17">
        <v>0.5</v>
      </c>
      <c r="P180" s="17">
        <v>7.3</v>
      </c>
      <c r="Q180" s="17">
        <v>4.7</v>
      </c>
      <c r="R180" s="17">
        <v>2.6</v>
      </c>
      <c r="S180" s="5"/>
    </row>
    <row r="181" ht="56.25" spans="1:19">
      <c r="A181" s="5">
        <v>34</v>
      </c>
      <c r="B181" s="5" t="s">
        <v>935</v>
      </c>
      <c r="C181" s="5" t="s">
        <v>820</v>
      </c>
      <c r="D181" s="13" t="s">
        <v>1193</v>
      </c>
      <c r="E181" s="5" t="s">
        <v>1194</v>
      </c>
      <c r="F181" s="5" t="s">
        <v>1195</v>
      </c>
      <c r="G181" s="5">
        <v>0.877</v>
      </c>
      <c r="H181" s="5">
        <v>0.887</v>
      </c>
      <c r="I181" s="5" t="s">
        <v>940</v>
      </c>
      <c r="J181" s="5">
        <v>10</v>
      </c>
      <c r="K181" s="5"/>
      <c r="L181" s="5"/>
      <c r="M181" s="5"/>
      <c r="N181" s="5"/>
      <c r="O181" s="17">
        <v>0.5</v>
      </c>
      <c r="P181" s="17">
        <v>0</v>
      </c>
      <c r="Q181" s="17">
        <v>0</v>
      </c>
      <c r="R181" s="17">
        <v>0</v>
      </c>
      <c r="S181" s="5"/>
    </row>
    <row r="182" ht="45" spans="1:19">
      <c r="A182" s="5">
        <v>35</v>
      </c>
      <c r="B182" s="5" t="s">
        <v>935</v>
      </c>
      <c r="C182" s="5" t="s">
        <v>820</v>
      </c>
      <c r="D182" s="13" t="s">
        <v>1196</v>
      </c>
      <c r="E182" s="5" t="s">
        <v>1194</v>
      </c>
      <c r="F182" s="5" t="s">
        <v>1195</v>
      </c>
      <c r="G182" s="5">
        <v>3.32</v>
      </c>
      <c r="H182" s="5">
        <v>3.4</v>
      </c>
      <c r="I182" s="5" t="s">
        <v>940</v>
      </c>
      <c r="J182" s="5">
        <v>80</v>
      </c>
      <c r="K182" s="5">
        <v>4.5</v>
      </c>
      <c r="L182" s="5">
        <v>20</v>
      </c>
      <c r="M182" s="5" t="s">
        <v>941</v>
      </c>
      <c r="N182" s="5" t="s">
        <v>90</v>
      </c>
      <c r="O182" s="17">
        <v>0.5</v>
      </c>
      <c r="P182" s="17">
        <v>4.2</v>
      </c>
      <c r="Q182" s="17">
        <v>2.7</v>
      </c>
      <c r="R182" s="17">
        <v>1.5</v>
      </c>
      <c r="S182" s="5"/>
    </row>
    <row r="183" ht="45" spans="1:19">
      <c r="A183" s="5">
        <v>36</v>
      </c>
      <c r="B183" s="5" t="s">
        <v>935</v>
      </c>
      <c r="C183" s="5" t="s">
        <v>820</v>
      </c>
      <c r="D183" s="13" t="s">
        <v>1197</v>
      </c>
      <c r="E183" s="5" t="s">
        <v>1194</v>
      </c>
      <c r="F183" s="5" t="s">
        <v>1195</v>
      </c>
      <c r="G183" s="5">
        <v>3.5</v>
      </c>
      <c r="H183" s="5">
        <v>3.55</v>
      </c>
      <c r="I183" s="5" t="s">
        <v>940</v>
      </c>
      <c r="J183" s="5">
        <v>50</v>
      </c>
      <c r="K183" s="5">
        <v>4.5</v>
      </c>
      <c r="L183" s="5">
        <v>20</v>
      </c>
      <c r="M183" s="5" t="s">
        <v>941</v>
      </c>
      <c r="N183" s="5" t="s">
        <v>90</v>
      </c>
      <c r="O183" s="17">
        <v>0.5</v>
      </c>
      <c r="P183" s="17">
        <v>2.6</v>
      </c>
      <c r="Q183" s="17">
        <v>1.7</v>
      </c>
      <c r="R183" s="17">
        <v>0.9</v>
      </c>
      <c r="S183" s="5"/>
    </row>
    <row r="184" ht="45" spans="1:19">
      <c r="A184" s="5">
        <v>37</v>
      </c>
      <c r="B184" s="5" t="s">
        <v>935</v>
      </c>
      <c r="C184" s="5" t="s">
        <v>820</v>
      </c>
      <c r="D184" s="13" t="s">
        <v>1198</v>
      </c>
      <c r="E184" s="5" t="s">
        <v>1199</v>
      </c>
      <c r="F184" s="5" t="s">
        <v>1200</v>
      </c>
      <c r="G184" s="5">
        <v>1</v>
      </c>
      <c r="H184" s="5">
        <v>1.03</v>
      </c>
      <c r="I184" s="5" t="s">
        <v>940</v>
      </c>
      <c r="J184" s="5">
        <v>30</v>
      </c>
      <c r="K184" s="5">
        <v>4.5</v>
      </c>
      <c r="L184" s="5">
        <v>20</v>
      </c>
      <c r="M184" s="5" t="s">
        <v>941</v>
      </c>
      <c r="N184" s="5" t="s">
        <v>90</v>
      </c>
      <c r="O184" s="17">
        <v>0.5</v>
      </c>
      <c r="P184" s="17">
        <v>1.6</v>
      </c>
      <c r="Q184" s="17">
        <v>1</v>
      </c>
      <c r="R184" s="17">
        <v>0.6</v>
      </c>
      <c r="S184" s="5"/>
    </row>
    <row r="185" ht="56.25" spans="1:19">
      <c r="A185" s="5">
        <v>38</v>
      </c>
      <c r="B185" s="5" t="s">
        <v>935</v>
      </c>
      <c r="C185" s="5" t="s">
        <v>820</v>
      </c>
      <c r="D185" s="13" t="s">
        <v>1201</v>
      </c>
      <c r="E185" s="5" t="s">
        <v>1199</v>
      </c>
      <c r="F185" s="5" t="s">
        <v>1200</v>
      </c>
      <c r="G185" s="5">
        <v>1.52</v>
      </c>
      <c r="H185" s="5">
        <v>1.64</v>
      </c>
      <c r="I185" s="5" t="s">
        <v>940</v>
      </c>
      <c r="J185" s="5">
        <v>30</v>
      </c>
      <c r="K185" s="5">
        <v>4.5</v>
      </c>
      <c r="L185" s="5">
        <v>20</v>
      </c>
      <c r="M185" s="5" t="s">
        <v>941</v>
      </c>
      <c r="N185" s="5" t="s">
        <v>90</v>
      </c>
      <c r="O185" s="17">
        <v>0.5</v>
      </c>
      <c r="P185" s="17">
        <v>1.6</v>
      </c>
      <c r="Q185" s="17">
        <v>1</v>
      </c>
      <c r="R185" s="17">
        <v>0.6</v>
      </c>
      <c r="S185" s="5"/>
    </row>
    <row r="186" ht="56.25" spans="1:19">
      <c r="A186" s="5">
        <v>39</v>
      </c>
      <c r="B186" s="5" t="s">
        <v>935</v>
      </c>
      <c r="C186" s="5" t="s">
        <v>820</v>
      </c>
      <c r="D186" s="13" t="s">
        <v>1202</v>
      </c>
      <c r="E186" s="5" t="s">
        <v>1019</v>
      </c>
      <c r="F186" s="5" t="s">
        <v>1203</v>
      </c>
      <c r="G186" s="5">
        <v>0.734</v>
      </c>
      <c r="H186" s="5">
        <v>1.197</v>
      </c>
      <c r="I186" s="5" t="s">
        <v>940</v>
      </c>
      <c r="J186" s="5">
        <v>55</v>
      </c>
      <c r="K186" s="5">
        <v>4.5</v>
      </c>
      <c r="L186" s="5">
        <v>20</v>
      </c>
      <c r="M186" s="5" t="s">
        <v>941</v>
      </c>
      <c r="N186" s="5" t="s">
        <v>90</v>
      </c>
      <c r="O186" s="17">
        <v>0.5</v>
      </c>
      <c r="P186" s="17">
        <v>2.9</v>
      </c>
      <c r="Q186" s="17">
        <v>1.9</v>
      </c>
      <c r="R186" s="17">
        <v>1</v>
      </c>
      <c r="S186" s="5"/>
    </row>
    <row r="187" ht="33.75" spans="1:19">
      <c r="A187" s="5">
        <v>40</v>
      </c>
      <c r="B187" s="5" t="s">
        <v>935</v>
      </c>
      <c r="C187" s="5" t="s">
        <v>820</v>
      </c>
      <c r="D187" s="13" t="s">
        <v>1204</v>
      </c>
      <c r="E187" s="5" t="s">
        <v>1033</v>
      </c>
      <c r="F187" s="5" t="s">
        <v>1205</v>
      </c>
      <c r="G187" s="5">
        <v>0.101</v>
      </c>
      <c r="H187" s="5">
        <v>0.142</v>
      </c>
      <c r="I187" s="5" t="s">
        <v>940</v>
      </c>
      <c r="J187" s="5">
        <v>41</v>
      </c>
      <c r="K187" s="5">
        <v>4.5</v>
      </c>
      <c r="L187" s="5">
        <v>20</v>
      </c>
      <c r="M187" s="5" t="s">
        <v>941</v>
      </c>
      <c r="N187" s="5" t="s">
        <v>90</v>
      </c>
      <c r="O187" s="17">
        <v>0.5</v>
      </c>
      <c r="P187" s="17">
        <v>2.1</v>
      </c>
      <c r="Q187" s="17">
        <v>1.4</v>
      </c>
      <c r="R187" s="17">
        <v>0.7</v>
      </c>
      <c r="S187" s="5"/>
    </row>
    <row r="188" ht="56.25" spans="1:19">
      <c r="A188" s="5">
        <v>41</v>
      </c>
      <c r="B188" s="5" t="s">
        <v>935</v>
      </c>
      <c r="C188" s="5" t="s">
        <v>820</v>
      </c>
      <c r="D188" s="13" t="s">
        <v>1206</v>
      </c>
      <c r="E188" s="5" t="s">
        <v>1012</v>
      </c>
      <c r="F188" s="5" t="s">
        <v>1207</v>
      </c>
      <c r="G188" s="5">
        <v>1.624</v>
      </c>
      <c r="H188" s="5">
        <v>2.024</v>
      </c>
      <c r="I188" s="5" t="s">
        <v>940</v>
      </c>
      <c r="J188" s="5">
        <v>400</v>
      </c>
      <c r="K188" s="5">
        <v>4.5</v>
      </c>
      <c r="L188" s="5">
        <v>20</v>
      </c>
      <c r="M188" s="5" t="s">
        <v>941</v>
      </c>
      <c r="N188" s="5" t="s">
        <v>90</v>
      </c>
      <c r="O188" s="17">
        <v>0.5</v>
      </c>
      <c r="P188" s="17">
        <v>20.9</v>
      </c>
      <c r="Q188" s="17">
        <v>13.6</v>
      </c>
      <c r="R188" s="17">
        <v>7.3</v>
      </c>
      <c r="S188" s="5"/>
    </row>
    <row r="189" ht="56.25" spans="1:19">
      <c r="A189" s="5">
        <v>42</v>
      </c>
      <c r="B189" s="5" t="s">
        <v>935</v>
      </c>
      <c r="C189" s="5" t="s">
        <v>820</v>
      </c>
      <c r="D189" s="13" t="s">
        <v>1208</v>
      </c>
      <c r="E189" s="5" t="s">
        <v>1209</v>
      </c>
      <c r="F189" s="5" t="s">
        <v>1210</v>
      </c>
      <c r="G189" s="5">
        <v>0.424</v>
      </c>
      <c r="H189" s="5">
        <v>0.502</v>
      </c>
      <c r="I189" s="5" t="s">
        <v>940</v>
      </c>
      <c r="J189" s="5">
        <v>78</v>
      </c>
      <c r="K189" s="5">
        <v>4</v>
      </c>
      <c r="L189" s="5">
        <v>20</v>
      </c>
      <c r="M189" s="5" t="s">
        <v>941</v>
      </c>
      <c r="N189" s="5" t="s">
        <v>90</v>
      </c>
      <c r="O189" s="17">
        <v>0.5</v>
      </c>
      <c r="P189" s="17">
        <v>3.6</v>
      </c>
      <c r="Q189" s="17">
        <v>2.4</v>
      </c>
      <c r="R189" s="17">
        <v>1.2</v>
      </c>
      <c r="S189" s="5"/>
    </row>
    <row r="190" ht="56.25" spans="1:19">
      <c r="A190" s="5">
        <v>43</v>
      </c>
      <c r="B190" s="5" t="s">
        <v>935</v>
      </c>
      <c r="C190" s="5" t="s">
        <v>820</v>
      </c>
      <c r="D190" s="13" t="s">
        <v>1211</v>
      </c>
      <c r="E190" s="5" t="s">
        <v>1209</v>
      </c>
      <c r="F190" s="5" t="s">
        <v>1210</v>
      </c>
      <c r="G190" s="5">
        <v>0.524</v>
      </c>
      <c r="H190" s="5">
        <v>0.584</v>
      </c>
      <c r="I190" s="5" t="s">
        <v>940</v>
      </c>
      <c r="J190" s="5">
        <v>60</v>
      </c>
      <c r="K190" s="5">
        <v>4</v>
      </c>
      <c r="L190" s="5">
        <v>20</v>
      </c>
      <c r="M190" s="5" t="s">
        <v>941</v>
      </c>
      <c r="N190" s="5" t="s">
        <v>90</v>
      </c>
      <c r="O190" s="17">
        <v>0.5</v>
      </c>
      <c r="P190" s="17">
        <v>2.8</v>
      </c>
      <c r="Q190" s="17">
        <v>1.8</v>
      </c>
      <c r="R190" s="17">
        <v>1</v>
      </c>
      <c r="S190" s="5"/>
    </row>
    <row r="191" ht="56.25" spans="1:19">
      <c r="A191" s="5">
        <v>44</v>
      </c>
      <c r="B191" s="5" t="s">
        <v>935</v>
      </c>
      <c r="C191" s="5" t="s">
        <v>820</v>
      </c>
      <c r="D191" s="13" t="s">
        <v>1212</v>
      </c>
      <c r="E191" s="5" t="s">
        <v>1213</v>
      </c>
      <c r="F191" s="5" t="s">
        <v>1214</v>
      </c>
      <c r="G191" s="5">
        <v>3.087</v>
      </c>
      <c r="H191" s="5">
        <v>3.107</v>
      </c>
      <c r="I191" s="5" t="s">
        <v>940</v>
      </c>
      <c r="J191" s="5">
        <v>20</v>
      </c>
      <c r="K191" s="5">
        <v>4</v>
      </c>
      <c r="L191" s="5">
        <v>20</v>
      </c>
      <c r="M191" s="5" t="s">
        <v>941</v>
      </c>
      <c r="N191" s="5" t="s">
        <v>90</v>
      </c>
      <c r="O191" s="17">
        <v>0.5</v>
      </c>
      <c r="P191" s="17">
        <v>0.9</v>
      </c>
      <c r="Q191" s="17">
        <v>0.6</v>
      </c>
      <c r="R191" s="17">
        <v>0.3</v>
      </c>
      <c r="S191" s="5"/>
    </row>
    <row r="192" ht="56.25" spans="1:19">
      <c r="A192" s="5">
        <v>45</v>
      </c>
      <c r="B192" s="5" t="s">
        <v>935</v>
      </c>
      <c r="C192" s="5" t="s">
        <v>820</v>
      </c>
      <c r="D192" s="13" t="s">
        <v>1215</v>
      </c>
      <c r="E192" s="5" t="s">
        <v>1213</v>
      </c>
      <c r="F192" s="5" t="s">
        <v>1214</v>
      </c>
      <c r="G192" s="5">
        <v>3.142</v>
      </c>
      <c r="H192" s="5">
        <v>3.155</v>
      </c>
      <c r="I192" s="5" t="s">
        <v>940</v>
      </c>
      <c r="J192" s="5">
        <v>13</v>
      </c>
      <c r="K192" s="5"/>
      <c r="L192" s="5"/>
      <c r="M192" s="5"/>
      <c r="N192" s="5"/>
      <c r="O192" s="17">
        <v>0.5</v>
      </c>
      <c r="P192" s="17">
        <v>0</v>
      </c>
      <c r="Q192" s="17">
        <v>0</v>
      </c>
      <c r="R192" s="17">
        <v>0</v>
      </c>
      <c r="S192" s="5"/>
    </row>
    <row r="193" ht="45" spans="1:19">
      <c r="A193" s="5">
        <v>46</v>
      </c>
      <c r="B193" s="5" t="s">
        <v>935</v>
      </c>
      <c r="C193" s="5" t="s">
        <v>820</v>
      </c>
      <c r="D193" s="13" t="s">
        <v>1216</v>
      </c>
      <c r="E193" s="5" t="s">
        <v>1213</v>
      </c>
      <c r="F193" s="5" t="s">
        <v>1214</v>
      </c>
      <c r="G193" s="5">
        <v>3.17</v>
      </c>
      <c r="H193" s="5">
        <v>3.28</v>
      </c>
      <c r="I193" s="5" t="s">
        <v>940</v>
      </c>
      <c r="J193" s="5">
        <v>11</v>
      </c>
      <c r="K193" s="5"/>
      <c r="L193" s="5"/>
      <c r="M193" s="5"/>
      <c r="N193" s="5"/>
      <c r="O193" s="17">
        <v>0.5</v>
      </c>
      <c r="P193" s="17">
        <v>0</v>
      </c>
      <c r="Q193" s="17">
        <v>0</v>
      </c>
      <c r="R193" s="17">
        <v>0</v>
      </c>
      <c r="S193" s="5"/>
    </row>
    <row r="194" ht="56.25" spans="1:19">
      <c r="A194" s="5">
        <v>47</v>
      </c>
      <c r="B194" s="5" t="s">
        <v>935</v>
      </c>
      <c r="C194" s="5" t="s">
        <v>820</v>
      </c>
      <c r="D194" s="13" t="s">
        <v>1217</v>
      </c>
      <c r="E194" s="5" t="s">
        <v>1213</v>
      </c>
      <c r="F194" s="5" t="s">
        <v>1214</v>
      </c>
      <c r="G194" s="5">
        <v>3.201</v>
      </c>
      <c r="H194" s="5">
        <v>3.221</v>
      </c>
      <c r="I194" s="5" t="s">
        <v>940</v>
      </c>
      <c r="J194" s="5">
        <v>20</v>
      </c>
      <c r="K194" s="5">
        <v>4</v>
      </c>
      <c r="L194" s="5">
        <v>20</v>
      </c>
      <c r="M194" s="5" t="s">
        <v>941</v>
      </c>
      <c r="N194" s="5" t="s">
        <v>90</v>
      </c>
      <c r="O194" s="17">
        <v>0.5</v>
      </c>
      <c r="P194" s="17">
        <v>0.9</v>
      </c>
      <c r="Q194" s="17">
        <v>0.6</v>
      </c>
      <c r="R194" s="17">
        <v>0.3</v>
      </c>
      <c r="S194" s="5"/>
    </row>
    <row r="195" ht="56.25" spans="1:19">
      <c r="A195" s="5">
        <v>48</v>
      </c>
      <c r="B195" s="5" t="s">
        <v>935</v>
      </c>
      <c r="C195" s="5" t="s">
        <v>820</v>
      </c>
      <c r="D195" s="13" t="s">
        <v>1218</v>
      </c>
      <c r="E195" s="5" t="s">
        <v>1213</v>
      </c>
      <c r="F195" s="5" t="s">
        <v>1214</v>
      </c>
      <c r="G195" s="5">
        <v>3.225</v>
      </c>
      <c r="H195" s="5">
        <v>3.235</v>
      </c>
      <c r="I195" s="5" t="s">
        <v>940</v>
      </c>
      <c r="J195" s="5">
        <v>10</v>
      </c>
      <c r="K195" s="5"/>
      <c r="L195" s="5"/>
      <c r="M195" s="5"/>
      <c r="N195" s="5"/>
      <c r="O195" s="17">
        <v>0.5</v>
      </c>
      <c r="P195" s="17">
        <v>0</v>
      </c>
      <c r="Q195" s="17">
        <v>0</v>
      </c>
      <c r="R195" s="17">
        <v>0</v>
      </c>
      <c r="S195" s="5"/>
    </row>
    <row r="196" ht="45" spans="1:19">
      <c r="A196" s="5">
        <v>49</v>
      </c>
      <c r="B196" s="5" t="s">
        <v>935</v>
      </c>
      <c r="C196" s="5" t="s">
        <v>820</v>
      </c>
      <c r="D196" s="13" t="s">
        <v>1219</v>
      </c>
      <c r="E196" s="5" t="s">
        <v>1213</v>
      </c>
      <c r="F196" s="5" t="s">
        <v>1214</v>
      </c>
      <c r="G196" s="5">
        <v>3.265</v>
      </c>
      <c r="H196" s="5">
        <v>3.28</v>
      </c>
      <c r="I196" s="5" t="s">
        <v>940</v>
      </c>
      <c r="J196" s="5">
        <v>15</v>
      </c>
      <c r="K196" s="5"/>
      <c r="L196" s="5"/>
      <c r="M196" s="5"/>
      <c r="N196" s="5"/>
      <c r="O196" s="17">
        <v>0.5</v>
      </c>
      <c r="P196" s="17">
        <v>0</v>
      </c>
      <c r="Q196" s="17">
        <v>0</v>
      </c>
      <c r="R196" s="17">
        <v>0</v>
      </c>
      <c r="S196" s="5"/>
    </row>
    <row r="197" ht="45" spans="1:19">
      <c r="A197" s="5">
        <v>50</v>
      </c>
      <c r="B197" s="5" t="s">
        <v>935</v>
      </c>
      <c r="C197" s="5" t="s">
        <v>820</v>
      </c>
      <c r="D197" s="13" t="s">
        <v>1220</v>
      </c>
      <c r="E197" s="5" t="s">
        <v>1213</v>
      </c>
      <c r="F197" s="5" t="s">
        <v>1214</v>
      </c>
      <c r="G197" s="5">
        <v>3.47</v>
      </c>
      <c r="H197" s="5">
        <v>3.49</v>
      </c>
      <c r="I197" s="5" t="s">
        <v>940</v>
      </c>
      <c r="J197" s="5">
        <v>20</v>
      </c>
      <c r="K197" s="5">
        <v>4</v>
      </c>
      <c r="L197" s="5">
        <v>20</v>
      </c>
      <c r="M197" s="5" t="s">
        <v>941</v>
      </c>
      <c r="N197" s="5" t="s">
        <v>90</v>
      </c>
      <c r="O197" s="17">
        <v>0.5</v>
      </c>
      <c r="P197" s="17">
        <v>0.9</v>
      </c>
      <c r="Q197" s="17">
        <v>0.6</v>
      </c>
      <c r="R197" s="17">
        <v>0.3</v>
      </c>
      <c r="S197" s="5"/>
    </row>
    <row r="198" ht="56.25" spans="1:19">
      <c r="A198" s="5">
        <v>51</v>
      </c>
      <c r="B198" s="5" t="s">
        <v>935</v>
      </c>
      <c r="C198" s="5" t="s">
        <v>820</v>
      </c>
      <c r="D198" s="13" t="s">
        <v>1221</v>
      </c>
      <c r="E198" s="5" t="s">
        <v>1213</v>
      </c>
      <c r="F198" s="5" t="s">
        <v>1214</v>
      </c>
      <c r="G198" s="5">
        <v>3.481</v>
      </c>
      <c r="H198" s="5">
        <v>3.501</v>
      </c>
      <c r="I198" s="5" t="s">
        <v>940</v>
      </c>
      <c r="J198" s="5">
        <v>20</v>
      </c>
      <c r="K198" s="5">
        <v>4</v>
      </c>
      <c r="L198" s="5">
        <v>20</v>
      </c>
      <c r="M198" s="5" t="s">
        <v>941</v>
      </c>
      <c r="N198" s="5" t="s">
        <v>90</v>
      </c>
      <c r="O198" s="17">
        <v>0.5</v>
      </c>
      <c r="P198" s="17">
        <v>0.9</v>
      </c>
      <c r="Q198" s="17">
        <v>0.6</v>
      </c>
      <c r="R198" s="17">
        <v>0.3</v>
      </c>
      <c r="S198" s="5"/>
    </row>
    <row r="199" ht="56.25" spans="1:19">
      <c r="A199" s="5">
        <v>52</v>
      </c>
      <c r="B199" s="5" t="s">
        <v>935</v>
      </c>
      <c r="C199" s="5" t="s">
        <v>820</v>
      </c>
      <c r="D199" s="13" t="s">
        <v>1222</v>
      </c>
      <c r="E199" s="5" t="s">
        <v>1213</v>
      </c>
      <c r="F199" s="5" t="s">
        <v>1214</v>
      </c>
      <c r="G199" s="5">
        <v>4.113</v>
      </c>
      <c r="H199" s="5">
        <v>4.125</v>
      </c>
      <c r="I199" s="5" t="s">
        <v>940</v>
      </c>
      <c r="J199" s="5">
        <v>12</v>
      </c>
      <c r="K199" s="5"/>
      <c r="L199" s="5"/>
      <c r="M199" s="5"/>
      <c r="N199" s="5"/>
      <c r="O199" s="17">
        <v>0.5</v>
      </c>
      <c r="P199" s="17">
        <v>0</v>
      </c>
      <c r="Q199" s="17">
        <v>0</v>
      </c>
      <c r="R199" s="17">
        <v>0</v>
      </c>
      <c r="S199" s="5"/>
    </row>
    <row r="200" ht="56.25" spans="1:19">
      <c r="A200" s="5">
        <v>53</v>
      </c>
      <c r="B200" s="5" t="s">
        <v>935</v>
      </c>
      <c r="C200" s="5" t="s">
        <v>820</v>
      </c>
      <c r="D200" s="13" t="s">
        <v>1223</v>
      </c>
      <c r="E200" s="5" t="s">
        <v>1213</v>
      </c>
      <c r="F200" s="5" t="s">
        <v>1214</v>
      </c>
      <c r="G200" s="5">
        <v>5.339</v>
      </c>
      <c r="H200" s="5">
        <v>5.359</v>
      </c>
      <c r="I200" s="5" t="s">
        <v>940</v>
      </c>
      <c r="J200" s="5">
        <v>20</v>
      </c>
      <c r="K200" s="5">
        <v>4</v>
      </c>
      <c r="L200" s="5">
        <v>20</v>
      </c>
      <c r="M200" s="5" t="s">
        <v>941</v>
      </c>
      <c r="N200" s="5" t="s">
        <v>90</v>
      </c>
      <c r="O200" s="17">
        <v>0.5</v>
      </c>
      <c r="P200" s="17">
        <v>0.9</v>
      </c>
      <c r="Q200" s="17">
        <v>0.6</v>
      </c>
      <c r="R200" s="17">
        <v>0.3</v>
      </c>
      <c r="S200" s="5"/>
    </row>
    <row r="201" ht="56.25" spans="1:19">
      <c r="A201" s="5">
        <v>54</v>
      </c>
      <c r="B201" s="5" t="s">
        <v>935</v>
      </c>
      <c r="C201" s="5" t="s">
        <v>820</v>
      </c>
      <c r="D201" s="13" t="s">
        <v>1224</v>
      </c>
      <c r="E201" s="5" t="s">
        <v>1225</v>
      </c>
      <c r="F201" s="5" t="s">
        <v>1226</v>
      </c>
      <c r="G201" s="5">
        <v>3.885</v>
      </c>
      <c r="H201" s="5">
        <v>3.905</v>
      </c>
      <c r="I201" s="5" t="s">
        <v>940</v>
      </c>
      <c r="J201" s="5">
        <v>20</v>
      </c>
      <c r="K201" s="5">
        <v>4</v>
      </c>
      <c r="L201" s="5">
        <v>20</v>
      </c>
      <c r="M201" s="5" t="s">
        <v>941</v>
      </c>
      <c r="N201" s="5" t="s">
        <v>90</v>
      </c>
      <c r="O201" s="17">
        <v>0.5</v>
      </c>
      <c r="P201" s="17">
        <v>0.9</v>
      </c>
      <c r="Q201" s="17">
        <v>0.6</v>
      </c>
      <c r="R201" s="17">
        <v>0.3</v>
      </c>
      <c r="S201" s="5"/>
    </row>
    <row r="202" ht="45" spans="1:19">
      <c r="A202" s="5">
        <v>55</v>
      </c>
      <c r="B202" s="5" t="s">
        <v>935</v>
      </c>
      <c r="C202" s="5" t="s">
        <v>830</v>
      </c>
      <c r="D202" s="13" t="s">
        <v>1227</v>
      </c>
      <c r="E202" s="5" t="s">
        <v>1228</v>
      </c>
      <c r="F202" s="5" t="s">
        <v>1229</v>
      </c>
      <c r="G202" s="5">
        <v>0.42</v>
      </c>
      <c r="H202" s="5">
        <v>0.47</v>
      </c>
      <c r="I202" s="5" t="s">
        <v>940</v>
      </c>
      <c r="J202" s="5">
        <v>50</v>
      </c>
      <c r="K202" s="5"/>
      <c r="L202" s="5"/>
      <c r="M202" s="5"/>
      <c r="N202" s="5"/>
      <c r="O202" s="17">
        <v>0.5</v>
      </c>
      <c r="P202" s="17">
        <v>0</v>
      </c>
      <c r="Q202" s="17">
        <v>0</v>
      </c>
      <c r="R202" s="17">
        <v>0</v>
      </c>
      <c r="S202" s="5"/>
    </row>
    <row r="203" ht="45" spans="1:19">
      <c r="A203" s="5">
        <v>56</v>
      </c>
      <c r="B203" s="5" t="s">
        <v>935</v>
      </c>
      <c r="C203" s="5" t="s">
        <v>830</v>
      </c>
      <c r="D203" s="13" t="s">
        <v>1230</v>
      </c>
      <c r="E203" s="5" t="s">
        <v>1228</v>
      </c>
      <c r="F203" s="5" t="s">
        <v>1229</v>
      </c>
      <c r="G203" s="5">
        <v>1.04</v>
      </c>
      <c r="H203" s="5">
        <v>1.16</v>
      </c>
      <c r="I203" s="5" t="s">
        <v>940</v>
      </c>
      <c r="J203" s="5">
        <v>350</v>
      </c>
      <c r="K203" s="5"/>
      <c r="L203" s="5"/>
      <c r="M203" s="5"/>
      <c r="N203" s="5"/>
      <c r="O203" s="17">
        <v>0.5</v>
      </c>
      <c r="P203" s="17">
        <v>0</v>
      </c>
      <c r="Q203" s="17">
        <v>0</v>
      </c>
      <c r="R203" s="17">
        <v>0</v>
      </c>
      <c r="S203" s="5"/>
    </row>
    <row r="204" ht="45" spans="1:19">
      <c r="A204" s="5">
        <v>57</v>
      </c>
      <c r="B204" s="5" t="s">
        <v>935</v>
      </c>
      <c r="C204" s="5" t="s">
        <v>830</v>
      </c>
      <c r="D204" s="13" t="s">
        <v>1231</v>
      </c>
      <c r="E204" s="5" t="s">
        <v>1228</v>
      </c>
      <c r="F204" s="5" t="s">
        <v>1229</v>
      </c>
      <c r="G204" s="5">
        <v>4.014</v>
      </c>
      <c r="H204" s="5">
        <v>4.044</v>
      </c>
      <c r="I204" s="5" t="s">
        <v>940</v>
      </c>
      <c r="J204" s="5">
        <v>30</v>
      </c>
      <c r="K204" s="5"/>
      <c r="L204" s="5"/>
      <c r="M204" s="5"/>
      <c r="N204" s="5"/>
      <c r="O204" s="17">
        <v>0.5</v>
      </c>
      <c r="P204" s="17">
        <v>0</v>
      </c>
      <c r="Q204" s="17">
        <v>0</v>
      </c>
      <c r="R204" s="17">
        <v>0</v>
      </c>
      <c r="S204" s="5"/>
    </row>
    <row r="205" ht="45" spans="1:19">
      <c r="A205" s="5">
        <v>58</v>
      </c>
      <c r="B205" s="5" t="s">
        <v>935</v>
      </c>
      <c r="C205" s="5" t="s">
        <v>830</v>
      </c>
      <c r="D205" s="13" t="s">
        <v>1232</v>
      </c>
      <c r="E205" s="5" t="s">
        <v>1228</v>
      </c>
      <c r="F205" s="5" t="s">
        <v>1233</v>
      </c>
      <c r="G205" s="5">
        <v>0.061</v>
      </c>
      <c r="H205" s="5">
        <v>0.161</v>
      </c>
      <c r="I205" s="5" t="s">
        <v>940</v>
      </c>
      <c r="J205" s="5">
        <v>100</v>
      </c>
      <c r="K205" s="5"/>
      <c r="L205" s="5"/>
      <c r="M205" s="5"/>
      <c r="N205" s="5"/>
      <c r="O205" s="17">
        <v>0.5</v>
      </c>
      <c r="P205" s="17">
        <v>0</v>
      </c>
      <c r="Q205" s="17">
        <v>0</v>
      </c>
      <c r="R205" s="17">
        <v>0</v>
      </c>
      <c r="S205" s="5"/>
    </row>
    <row r="206" ht="45" spans="1:19">
      <c r="A206" s="5">
        <v>59</v>
      </c>
      <c r="B206" s="5" t="s">
        <v>935</v>
      </c>
      <c r="C206" s="5" t="s">
        <v>830</v>
      </c>
      <c r="D206" s="13" t="s">
        <v>1234</v>
      </c>
      <c r="E206" s="5" t="s">
        <v>1228</v>
      </c>
      <c r="F206" s="5" t="s">
        <v>1233</v>
      </c>
      <c r="G206" s="5">
        <v>0.28</v>
      </c>
      <c r="H206" s="5">
        <v>0.58</v>
      </c>
      <c r="I206" s="5" t="s">
        <v>940</v>
      </c>
      <c r="J206" s="5">
        <v>300</v>
      </c>
      <c r="K206" s="5"/>
      <c r="L206" s="5"/>
      <c r="M206" s="5"/>
      <c r="N206" s="5"/>
      <c r="O206" s="17">
        <v>0.5</v>
      </c>
      <c r="P206" s="17">
        <v>0</v>
      </c>
      <c r="Q206" s="17">
        <v>0</v>
      </c>
      <c r="R206" s="17">
        <v>0</v>
      </c>
      <c r="S206" s="5"/>
    </row>
    <row r="207" ht="45" spans="1:19">
      <c r="A207" s="5">
        <v>60</v>
      </c>
      <c r="B207" s="5" t="s">
        <v>935</v>
      </c>
      <c r="C207" s="5" t="s">
        <v>830</v>
      </c>
      <c r="D207" s="13" t="s">
        <v>1235</v>
      </c>
      <c r="E207" s="5" t="s">
        <v>1236</v>
      </c>
      <c r="F207" s="5" t="s">
        <v>1237</v>
      </c>
      <c r="G207" s="5">
        <v>1.253</v>
      </c>
      <c r="H207" s="5">
        <v>1.553</v>
      </c>
      <c r="I207" s="5" t="s">
        <v>940</v>
      </c>
      <c r="J207" s="5">
        <v>300</v>
      </c>
      <c r="K207" s="5"/>
      <c r="L207" s="5"/>
      <c r="M207" s="5"/>
      <c r="N207" s="5"/>
      <c r="O207" s="17">
        <v>0.5</v>
      </c>
      <c r="P207" s="17">
        <v>0</v>
      </c>
      <c r="Q207" s="17">
        <v>0</v>
      </c>
      <c r="R207" s="17">
        <v>0</v>
      </c>
      <c r="S207" s="5"/>
    </row>
    <row r="208" ht="45" spans="1:19">
      <c r="A208" s="5">
        <v>61</v>
      </c>
      <c r="B208" s="5" t="s">
        <v>935</v>
      </c>
      <c r="C208" s="5" t="s">
        <v>830</v>
      </c>
      <c r="D208" s="13" t="s">
        <v>1238</v>
      </c>
      <c r="E208" s="5" t="s">
        <v>1239</v>
      </c>
      <c r="F208" s="5" t="s">
        <v>1240</v>
      </c>
      <c r="G208" s="5">
        <v>0.246</v>
      </c>
      <c r="H208" s="5">
        <v>0.346</v>
      </c>
      <c r="I208" s="5" t="s">
        <v>940</v>
      </c>
      <c r="J208" s="5">
        <v>100</v>
      </c>
      <c r="K208" s="5"/>
      <c r="L208" s="5"/>
      <c r="M208" s="5"/>
      <c r="N208" s="5"/>
      <c r="O208" s="17">
        <v>0.5</v>
      </c>
      <c r="P208" s="17">
        <v>0</v>
      </c>
      <c r="Q208" s="17">
        <v>0</v>
      </c>
      <c r="R208" s="17">
        <v>0</v>
      </c>
      <c r="S208" s="5"/>
    </row>
    <row r="209" ht="45" spans="1:19">
      <c r="A209" s="5">
        <v>62</v>
      </c>
      <c r="B209" s="5" t="s">
        <v>935</v>
      </c>
      <c r="C209" s="5" t="s">
        <v>830</v>
      </c>
      <c r="D209" s="13" t="s">
        <v>1241</v>
      </c>
      <c r="E209" s="5" t="s">
        <v>1239</v>
      </c>
      <c r="F209" s="5" t="s">
        <v>1240</v>
      </c>
      <c r="G209" s="5">
        <v>0.944</v>
      </c>
      <c r="H209" s="5">
        <v>1.244</v>
      </c>
      <c r="I209" s="5" t="s">
        <v>940</v>
      </c>
      <c r="J209" s="5">
        <v>300</v>
      </c>
      <c r="K209" s="5"/>
      <c r="L209" s="5"/>
      <c r="M209" s="5"/>
      <c r="N209" s="5"/>
      <c r="O209" s="17">
        <v>0.5</v>
      </c>
      <c r="P209" s="17">
        <v>0</v>
      </c>
      <c r="Q209" s="17">
        <v>0</v>
      </c>
      <c r="R209" s="17">
        <v>0</v>
      </c>
      <c r="S209" s="5"/>
    </row>
    <row r="210" ht="45" spans="1:19">
      <c r="A210" s="5">
        <v>63</v>
      </c>
      <c r="B210" s="5" t="s">
        <v>935</v>
      </c>
      <c r="C210" s="5" t="s">
        <v>830</v>
      </c>
      <c r="D210" s="13" t="s">
        <v>1242</v>
      </c>
      <c r="E210" s="5" t="s">
        <v>1243</v>
      </c>
      <c r="F210" s="5" t="s">
        <v>1244</v>
      </c>
      <c r="G210" s="5">
        <v>0.095</v>
      </c>
      <c r="H210" s="5">
        <v>0.195</v>
      </c>
      <c r="I210" s="5" t="s">
        <v>940</v>
      </c>
      <c r="J210" s="5">
        <v>100</v>
      </c>
      <c r="K210" s="5"/>
      <c r="L210" s="5"/>
      <c r="M210" s="5"/>
      <c r="N210" s="5"/>
      <c r="O210" s="17">
        <v>0.5</v>
      </c>
      <c r="P210" s="17">
        <v>0</v>
      </c>
      <c r="Q210" s="17">
        <v>0</v>
      </c>
      <c r="R210" s="17">
        <v>0</v>
      </c>
      <c r="S210" s="5"/>
    </row>
    <row r="211" ht="45" spans="1:19">
      <c r="A211" s="5">
        <v>64</v>
      </c>
      <c r="B211" s="5" t="s">
        <v>935</v>
      </c>
      <c r="C211" s="5" t="s">
        <v>830</v>
      </c>
      <c r="D211" s="13" t="s">
        <v>1245</v>
      </c>
      <c r="E211" s="5" t="s">
        <v>1246</v>
      </c>
      <c r="F211" s="5" t="s">
        <v>1247</v>
      </c>
      <c r="G211" s="5">
        <v>1.944</v>
      </c>
      <c r="H211" s="5">
        <v>1.994</v>
      </c>
      <c r="I211" s="5" t="s">
        <v>940</v>
      </c>
      <c r="J211" s="5">
        <v>50</v>
      </c>
      <c r="K211" s="5"/>
      <c r="L211" s="5"/>
      <c r="M211" s="5"/>
      <c r="N211" s="5"/>
      <c r="O211" s="17">
        <v>0.5</v>
      </c>
      <c r="P211" s="17">
        <v>0</v>
      </c>
      <c r="Q211" s="17">
        <v>0</v>
      </c>
      <c r="R211" s="17">
        <v>0</v>
      </c>
      <c r="S211" s="5"/>
    </row>
    <row r="212" ht="45" spans="1:19">
      <c r="A212" s="5">
        <v>65</v>
      </c>
      <c r="B212" s="5" t="s">
        <v>935</v>
      </c>
      <c r="C212" s="5" t="s">
        <v>830</v>
      </c>
      <c r="D212" s="13" t="s">
        <v>1248</v>
      </c>
      <c r="E212" s="5" t="s">
        <v>1249</v>
      </c>
      <c r="F212" s="5" t="s">
        <v>1250</v>
      </c>
      <c r="G212" s="5">
        <v>0.114</v>
      </c>
      <c r="H212" s="5">
        <v>0.314</v>
      </c>
      <c r="I212" s="5" t="s">
        <v>940</v>
      </c>
      <c r="J212" s="5">
        <v>200</v>
      </c>
      <c r="K212" s="5"/>
      <c r="L212" s="5"/>
      <c r="M212" s="5"/>
      <c r="N212" s="5"/>
      <c r="O212" s="17">
        <v>0.5</v>
      </c>
      <c r="P212" s="17">
        <v>0</v>
      </c>
      <c r="Q212" s="17">
        <v>0</v>
      </c>
      <c r="R212" s="17">
        <v>0</v>
      </c>
      <c r="S212" s="5"/>
    </row>
    <row r="213" ht="45" spans="1:19">
      <c r="A213" s="5">
        <v>66</v>
      </c>
      <c r="B213" s="5" t="s">
        <v>935</v>
      </c>
      <c r="C213" s="5" t="s">
        <v>830</v>
      </c>
      <c r="D213" s="13" t="s">
        <v>1251</v>
      </c>
      <c r="E213" s="5" t="s">
        <v>1252</v>
      </c>
      <c r="F213" s="5" t="s">
        <v>1253</v>
      </c>
      <c r="G213" s="5">
        <v>0.312</v>
      </c>
      <c r="H213" s="5">
        <v>0.612</v>
      </c>
      <c r="I213" s="5" t="s">
        <v>940</v>
      </c>
      <c r="J213" s="5">
        <v>300</v>
      </c>
      <c r="K213" s="5"/>
      <c r="L213" s="5"/>
      <c r="M213" s="5"/>
      <c r="N213" s="5"/>
      <c r="O213" s="17">
        <v>0.5</v>
      </c>
      <c r="P213" s="17">
        <v>0</v>
      </c>
      <c r="Q213" s="17">
        <v>0</v>
      </c>
      <c r="R213" s="17">
        <v>0</v>
      </c>
      <c r="S213" s="5"/>
    </row>
    <row r="214" ht="45" spans="1:19">
      <c r="A214" s="5">
        <v>67</v>
      </c>
      <c r="B214" s="5" t="s">
        <v>935</v>
      </c>
      <c r="C214" s="5" t="s">
        <v>830</v>
      </c>
      <c r="D214" s="13" t="s">
        <v>1254</v>
      </c>
      <c r="E214" s="5" t="s">
        <v>1255</v>
      </c>
      <c r="F214" s="5" t="s">
        <v>1256</v>
      </c>
      <c r="G214" s="5">
        <v>0.251</v>
      </c>
      <c r="H214" s="5">
        <v>0.351</v>
      </c>
      <c r="I214" s="5" t="s">
        <v>940</v>
      </c>
      <c r="J214" s="5">
        <v>100</v>
      </c>
      <c r="K214" s="5"/>
      <c r="L214" s="5"/>
      <c r="M214" s="5"/>
      <c r="N214" s="5"/>
      <c r="O214" s="17">
        <v>0.5</v>
      </c>
      <c r="P214" s="17">
        <v>0</v>
      </c>
      <c r="Q214" s="17">
        <v>0</v>
      </c>
      <c r="R214" s="17">
        <v>0</v>
      </c>
      <c r="S214" s="5"/>
    </row>
    <row r="215" ht="45" spans="1:19">
      <c r="A215" s="5">
        <v>68</v>
      </c>
      <c r="B215" s="5" t="s">
        <v>935</v>
      </c>
      <c r="C215" s="5" t="s">
        <v>830</v>
      </c>
      <c r="D215" s="13" t="s">
        <v>1257</v>
      </c>
      <c r="E215" s="5" t="s">
        <v>1255</v>
      </c>
      <c r="F215" s="5" t="s">
        <v>1256</v>
      </c>
      <c r="G215" s="5">
        <v>0.503</v>
      </c>
      <c r="H215" s="5">
        <v>0.703</v>
      </c>
      <c r="I215" s="5" t="s">
        <v>940</v>
      </c>
      <c r="J215" s="5">
        <v>200</v>
      </c>
      <c r="K215" s="5"/>
      <c r="L215" s="5"/>
      <c r="M215" s="5"/>
      <c r="N215" s="5"/>
      <c r="O215" s="17">
        <v>0.5</v>
      </c>
      <c r="P215" s="17">
        <v>0</v>
      </c>
      <c r="Q215" s="17">
        <v>0</v>
      </c>
      <c r="R215" s="17">
        <v>0</v>
      </c>
      <c r="S215" s="5"/>
    </row>
    <row r="216" ht="45" spans="1:19">
      <c r="A216" s="5">
        <v>69</v>
      </c>
      <c r="B216" s="5" t="s">
        <v>935</v>
      </c>
      <c r="C216" s="5" t="s">
        <v>830</v>
      </c>
      <c r="D216" s="13" t="s">
        <v>1258</v>
      </c>
      <c r="E216" s="5" t="s">
        <v>1259</v>
      </c>
      <c r="F216" s="5" t="s">
        <v>1260</v>
      </c>
      <c r="G216" s="5">
        <v>0.58</v>
      </c>
      <c r="H216" s="5">
        <v>0.83</v>
      </c>
      <c r="I216" s="5" t="s">
        <v>940</v>
      </c>
      <c r="J216" s="5">
        <v>25</v>
      </c>
      <c r="K216" s="5"/>
      <c r="L216" s="5"/>
      <c r="M216" s="5"/>
      <c r="N216" s="5"/>
      <c r="O216" s="17">
        <v>0.5</v>
      </c>
      <c r="P216" s="17">
        <v>0</v>
      </c>
      <c r="Q216" s="17">
        <v>0</v>
      </c>
      <c r="R216" s="17">
        <v>0</v>
      </c>
      <c r="S216" s="5"/>
    </row>
    <row r="217" ht="45" spans="1:19">
      <c r="A217" s="5">
        <v>70</v>
      </c>
      <c r="B217" s="5" t="s">
        <v>935</v>
      </c>
      <c r="C217" s="5" t="s">
        <v>830</v>
      </c>
      <c r="D217" s="13" t="s">
        <v>1261</v>
      </c>
      <c r="E217" s="5" t="s">
        <v>1259</v>
      </c>
      <c r="F217" s="5" t="s">
        <v>1260</v>
      </c>
      <c r="G217" s="5">
        <v>0.831</v>
      </c>
      <c r="H217" s="5">
        <v>1.181</v>
      </c>
      <c r="I217" s="5" t="s">
        <v>940</v>
      </c>
      <c r="J217" s="5">
        <v>35</v>
      </c>
      <c r="K217" s="5"/>
      <c r="L217" s="5"/>
      <c r="M217" s="5"/>
      <c r="N217" s="5"/>
      <c r="O217" s="17">
        <v>0.5</v>
      </c>
      <c r="P217" s="17">
        <v>0</v>
      </c>
      <c r="Q217" s="17">
        <v>0</v>
      </c>
      <c r="R217" s="17">
        <v>0</v>
      </c>
      <c r="S217" s="5"/>
    </row>
    <row r="218" ht="45" spans="1:19">
      <c r="A218" s="5">
        <v>71</v>
      </c>
      <c r="B218" s="5" t="s">
        <v>935</v>
      </c>
      <c r="C218" s="5" t="s">
        <v>830</v>
      </c>
      <c r="D218" s="13" t="s">
        <v>1262</v>
      </c>
      <c r="E218" s="5" t="s">
        <v>1259</v>
      </c>
      <c r="F218" s="5" t="s">
        <v>1260</v>
      </c>
      <c r="G218" s="5">
        <v>1.421</v>
      </c>
      <c r="H218" s="5">
        <v>1.471</v>
      </c>
      <c r="I218" s="5" t="s">
        <v>940</v>
      </c>
      <c r="J218" s="5">
        <v>50</v>
      </c>
      <c r="K218" s="5"/>
      <c r="L218" s="5"/>
      <c r="M218" s="5"/>
      <c r="N218" s="5"/>
      <c r="O218" s="17">
        <v>0.5</v>
      </c>
      <c r="P218" s="17">
        <v>0</v>
      </c>
      <c r="Q218" s="17">
        <v>0</v>
      </c>
      <c r="R218" s="17">
        <v>0</v>
      </c>
      <c r="S218" s="5"/>
    </row>
    <row r="219" ht="45" spans="1:19">
      <c r="A219" s="5">
        <v>72</v>
      </c>
      <c r="B219" s="5" t="s">
        <v>935</v>
      </c>
      <c r="C219" s="5" t="s">
        <v>830</v>
      </c>
      <c r="D219" s="13" t="s">
        <v>1263</v>
      </c>
      <c r="E219" s="5" t="s">
        <v>1259</v>
      </c>
      <c r="F219" s="5" t="s">
        <v>1260</v>
      </c>
      <c r="G219" s="5">
        <v>1.587</v>
      </c>
      <c r="H219" s="5">
        <v>1.687</v>
      </c>
      <c r="I219" s="5" t="s">
        <v>940</v>
      </c>
      <c r="J219" s="5">
        <v>100</v>
      </c>
      <c r="K219" s="5"/>
      <c r="L219" s="5"/>
      <c r="M219" s="5"/>
      <c r="N219" s="5"/>
      <c r="O219" s="17">
        <v>0.5</v>
      </c>
      <c r="P219" s="17">
        <v>0</v>
      </c>
      <c r="Q219" s="17">
        <v>0</v>
      </c>
      <c r="R219" s="17">
        <v>0</v>
      </c>
      <c r="S219" s="5"/>
    </row>
    <row r="220" ht="45" spans="1:19">
      <c r="A220" s="5">
        <v>73</v>
      </c>
      <c r="B220" s="5" t="s">
        <v>935</v>
      </c>
      <c r="C220" s="5" t="s">
        <v>830</v>
      </c>
      <c r="D220" s="13" t="s">
        <v>1264</v>
      </c>
      <c r="E220" s="5" t="s">
        <v>1259</v>
      </c>
      <c r="F220" s="5" t="s">
        <v>1260</v>
      </c>
      <c r="G220" s="5">
        <v>4.375</v>
      </c>
      <c r="H220" s="5">
        <v>4.395</v>
      </c>
      <c r="I220" s="5" t="s">
        <v>940</v>
      </c>
      <c r="J220" s="5">
        <v>20</v>
      </c>
      <c r="K220" s="5"/>
      <c r="L220" s="5"/>
      <c r="M220" s="5"/>
      <c r="N220" s="5"/>
      <c r="O220" s="17">
        <v>0.5</v>
      </c>
      <c r="P220" s="17">
        <v>0</v>
      </c>
      <c r="Q220" s="17">
        <v>0</v>
      </c>
      <c r="R220" s="17">
        <v>0</v>
      </c>
      <c r="S220" s="5"/>
    </row>
    <row r="221" ht="45" spans="1:19">
      <c r="A221" s="5">
        <v>74</v>
      </c>
      <c r="B221" s="5" t="s">
        <v>935</v>
      </c>
      <c r="C221" s="5" t="s">
        <v>830</v>
      </c>
      <c r="D221" s="13" t="s">
        <v>1265</v>
      </c>
      <c r="E221" s="5" t="s">
        <v>1259</v>
      </c>
      <c r="F221" s="5" t="s">
        <v>1260</v>
      </c>
      <c r="G221" s="5">
        <v>5.39</v>
      </c>
      <c r="H221" s="5">
        <v>5.42</v>
      </c>
      <c r="I221" s="5" t="s">
        <v>940</v>
      </c>
      <c r="J221" s="5">
        <v>30</v>
      </c>
      <c r="K221" s="5"/>
      <c r="L221" s="5"/>
      <c r="M221" s="5"/>
      <c r="N221" s="5"/>
      <c r="O221" s="17">
        <v>0.5</v>
      </c>
      <c r="P221" s="17">
        <v>0</v>
      </c>
      <c r="Q221" s="17">
        <v>0</v>
      </c>
      <c r="R221" s="17">
        <v>0</v>
      </c>
      <c r="S221" s="5"/>
    </row>
    <row r="222" ht="45" spans="1:19">
      <c r="A222" s="5">
        <v>75</v>
      </c>
      <c r="B222" s="5" t="s">
        <v>935</v>
      </c>
      <c r="C222" s="5" t="s">
        <v>830</v>
      </c>
      <c r="D222" s="13" t="s">
        <v>1266</v>
      </c>
      <c r="E222" s="5" t="s">
        <v>1259</v>
      </c>
      <c r="F222" s="5" t="s">
        <v>1260</v>
      </c>
      <c r="G222" s="5">
        <v>6.035</v>
      </c>
      <c r="H222" s="5">
        <v>6.08</v>
      </c>
      <c r="I222" s="5" t="s">
        <v>940</v>
      </c>
      <c r="J222" s="5">
        <v>55</v>
      </c>
      <c r="K222" s="5"/>
      <c r="L222" s="5"/>
      <c r="M222" s="5"/>
      <c r="N222" s="5"/>
      <c r="O222" s="17">
        <v>0.5</v>
      </c>
      <c r="P222" s="17">
        <v>0</v>
      </c>
      <c r="Q222" s="17">
        <v>0</v>
      </c>
      <c r="R222" s="17">
        <v>0</v>
      </c>
      <c r="S222" s="5"/>
    </row>
    <row r="223" ht="45" spans="1:19">
      <c r="A223" s="5">
        <v>76</v>
      </c>
      <c r="B223" s="5" t="s">
        <v>935</v>
      </c>
      <c r="C223" s="5" t="s">
        <v>830</v>
      </c>
      <c r="D223" s="13" t="s">
        <v>1267</v>
      </c>
      <c r="E223" s="5" t="s">
        <v>1259</v>
      </c>
      <c r="F223" s="5" t="s">
        <v>1260</v>
      </c>
      <c r="G223" s="5">
        <v>8.018</v>
      </c>
      <c r="H223" s="5">
        <v>8.098</v>
      </c>
      <c r="I223" s="5" t="s">
        <v>940</v>
      </c>
      <c r="J223" s="5">
        <v>80</v>
      </c>
      <c r="K223" s="5"/>
      <c r="L223" s="5"/>
      <c r="M223" s="5"/>
      <c r="N223" s="5"/>
      <c r="O223" s="17">
        <v>0.5</v>
      </c>
      <c r="P223" s="17">
        <v>0</v>
      </c>
      <c r="Q223" s="17">
        <v>0</v>
      </c>
      <c r="R223" s="17">
        <v>0</v>
      </c>
      <c r="S223" s="5"/>
    </row>
    <row r="224" ht="45" spans="1:19">
      <c r="A224" s="5">
        <v>77</v>
      </c>
      <c r="B224" s="5" t="s">
        <v>935</v>
      </c>
      <c r="C224" s="5" t="s">
        <v>830</v>
      </c>
      <c r="D224" s="13" t="s">
        <v>1268</v>
      </c>
      <c r="E224" s="5" t="s">
        <v>1259</v>
      </c>
      <c r="F224" s="5" t="s">
        <v>1260</v>
      </c>
      <c r="G224" s="5">
        <v>8.39</v>
      </c>
      <c r="H224" s="5">
        <v>8.51</v>
      </c>
      <c r="I224" s="5" t="s">
        <v>940</v>
      </c>
      <c r="J224" s="5">
        <v>120</v>
      </c>
      <c r="K224" s="5"/>
      <c r="L224" s="5"/>
      <c r="M224" s="5"/>
      <c r="N224" s="5"/>
      <c r="O224" s="17">
        <v>0.5</v>
      </c>
      <c r="P224" s="17">
        <v>0</v>
      </c>
      <c r="Q224" s="17">
        <v>0</v>
      </c>
      <c r="R224" s="17">
        <v>0</v>
      </c>
      <c r="S224" s="5"/>
    </row>
    <row r="225" ht="45" spans="1:19">
      <c r="A225" s="5">
        <v>78</v>
      </c>
      <c r="B225" s="5" t="s">
        <v>935</v>
      </c>
      <c r="C225" s="5" t="s">
        <v>830</v>
      </c>
      <c r="D225" s="13" t="s">
        <v>1269</v>
      </c>
      <c r="E225" s="5" t="s">
        <v>1270</v>
      </c>
      <c r="F225" s="5" t="s">
        <v>1271</v>
      </c>
      <c r="G225" s="5">
        <v>0.844</v>
      </c>
      <c r="H225" s="5">
        <v>0.944</v>
      </c>
      <c r="I225" s="5" t="s">
        <v>940</v>
      </c>
      <c r="J225" s="5">
        <v>100</v>
      </c>
      <c r="K225" s="5"/>
      <c r="L225" s="5"/>
      <c r="M225" s="5"/>
      <c r="N225" s="5"/>
      <c r="O225" s="17">
        <v>0.5</v>
      </c>
      <c r="P225" s="17">
        <v>0</v>
      </c>
      <c r="Q225" s="17">
        <v>0</v>
      </c>
      <c r="R225" s="17">
        <v>0</v>
      </c>
      <c r="S225" s="5"/>
    </row>
    <row r="226" ht="45" spans="1:19">
      <c r="A226" s="5">
        <v>79</v>
      </c>
      <c r="B226" s="5" t="s">
        <v>935</v>
      </c>
      <c r="C226" s="5" t="s">
        <v>830</v>
      </c>
      <c r="D226" s="13" t="s">
        <v>1272</v>
      </c>
      <c r="E226" s="5" t="s">
        <v>1273</v>
      </c>
      <c r="F226" s="5" t="s">
        <v>1274</v>
      </c>
      <c r="G226" s="5">
        <v>4.54</v>
      </c>
      <c r="H226" s="5">
        <v>4.58</v>
      </c>
      <c r="I226" s="5" t="s">
        <v>940</v>
      </c>
      <c r="J226" s="5">
        <v>40</v>
      </c>
      <c r="K226" s="5"/>
      <c r="L226" s="5"/>
      <c r="M226" s="5"/>
      <c r="N226" s="5"/>
      <c r="O226" s="17">
        <v>0.5</v>
      </c>
      <c r="P226" s="17">
        <v>0</v>
      </c>
      <c r="Q226" s="17">
        <v>0</v>
      </c>
      <c r="R226" s="17">
        <v>0</v>
      </c>
      <c r="S226" s="5"/>
    </row>
    <row r="227" ht="45" spans="1:19">
      <c r="A227" s="5">
        <v>80</v>
      </c>
      <c r="B227" s="5" t="s">
        <v>935</v>
      </c>
      <c r="C227" s="5" t="s">
        <v>830</v>
      </c>
      <c r="D227" s="13" t="s">
        <v>1275</v>
      </c>
      <c r="E227" s="5" t="s">
        <v>1273</v>
      </c>
      <c r="F227" s="5" t="s">
        <v>1274</v>
      </c>
      <c r="G227" s="5">
        <v>4.6</v>
      </c>
      <c r="H227" s="5">
        <v>4.65</v>
      </c>
      <c r="I227" s="5" t="s">
        <v>940</v>
      </c>
      <c r="J227" s="5">
        <v>50</v>
      </c>
      <c r="K227" s="5"/>
      <c r="L227" s="5"/>
      <c r="M227" s="5"/>
      <c r="N227" s="5"/>
      <c r="O227" s="17">
        <v>0.5</v>
      </c>
      <c r="P227" s="17">
        <v>0</v>
      </c>
      <c r="Q227" s="17">
        <v>0</v>
      </c>
      <c r="R227" s="17">
        <v>0</v>
      </c>
      <c r="S227" s="5"/>
    </row>
    <row r="228" ht="45" spans="1:19">
      <c r="A228" s="5">
        <v>81</v>
      </c>
      <c r="B228" s="5" t="s">
        <v>935</v>
      </c>
      <c r="C228" s="5" t="s">
        <v>830</v>
      </c>
      <c r="D228" s="13" t="s">
        <v>1276</v>
      </c>
      <c r="E228" s="5" t="s">
        <v>1273</v>
      </c>
      <c r="F228" s="5" t="s">
        <v>1274</v>
      </c>
      <c r="G228" s="5">
        <v>4.66</v>
      </c>
      <c r="H228" s="5">
        <v>4.69</v>
      </c>
      <c r="I228" s="5" t="s">
        <v>940</v>
      </c>
      <c r="J228" s="5">
        <v>30</v>
      </c>
      <c r="K228" s="5"/>
      <c r="L228" s="5"/>
      <c r="M228" s="5"/>
      <c r="N228" s="5"/>
      <c r="O228" s="17">
        <v>0.5</v>
      </c>
      <c r="P228" s="17">
        <v>0</v>
      </c>
      <c r="Q228" s="17">
        <v>0</v>
      </c>
      <c r="R228" s="17">
        <v>0</v>
      </c>
      <c r="S228" s="5"/>
    </row>
    <row r="229" ht="45" spans="1:19">
      <c r="A229" s="5">
        <v>82</v>
      </c>
      <c r="B229" s="5" t="s">
        <v>935</v>
      </c>
      <c r="C229" s="5" t="s">
        <v>830</v>
      </c>
      <c r="D229" s="13" t="s">
        <v>1277</v>
      </c>
      <c r="E229" s="5" t="s">
        <v>1273</v>
      </c>
      <c r="F229" s="5" t="s">
        <v>1274</v>
      </c>
      <c r="G229" s="5">
        <v>4.7</v>
      </c>
      <c r="H229" s="5">
        <v>4.75</v>
      </c>
      <c r="I229" s="5" t="s">
        <v>940</v>
      </c>
      <c r="J229" s="5">
        <v>50</v>
      </c>
      <c r="K229" s="5"/>
      <c r="L229" s="5"/>
      <c r="M229" s="5"/>
      <c r="N229" s="5"/>
      <c r="O229" s="17">
        <v>0.5</v>
      </c>
      <c r="P229" s="17">
        <v>0</v>
      </c>
      <c r="Q229" s="17">
        <v>0</v>
      </c>
      <c r="R229" s="17">
        <v>0</v>
      </c>
      <c r="S229" s="5"/>
    </row>
    <row r="230" ht="45" spans="1:19">
      <c r="A230" s="5">
        <v>83</v>
      </c>
      <c r="B230" s="5" t="s">
        <v>935</v>
      </c>
      <c r="C230" s="5" t="s">
        <v>830</v>
      </c>
      <c r="D230" s="13" t="s">
        <v>1278</v>
      </c>
      <c r="E230" s="5" t="s">
        <v>1273</v>
      </c>
      <c r="F230" s="5" t="s">
        <v>1274</v>
      </c>
      <c r="G230" s="5">
        <v>4.76</v>
      </c>
      <c r="H230" s="5">
        <v>4.79</v>
      </c>
      <c r="I230" s="5" t="s">
        <v>940</v>
      </c>
      <c r="J230" s="5">
        <v>30</v>
      </c>
      <c r="K230" s="5"/>
      <c r="L230" s="5"/>
      <c r="M230" s="5"/>
      <c r="N230" s="5"/>
      <c r="O230" s="17">
        <v>0.5</v>
      </c>
      <c r="P230" s="17">
        <v>0</v>
      </c>
      <c r="Q230" s="17">
        <v>0</v>
      </c>
      <c r="R230" s="17">
        <v>0</v>
      </c>
      <c r="S230" s="5"/>
    </row>
    <row r="231" ht="45" spans="1:19">
      <c r="A231" s="5">
        <v>84</v>
      </c>
      <c r="B231" s="5" t="s">
        <v>935</v>
      </c>
      <c r="C231" s="5" t="s">
        <v>830</v>
      </c>
      <c r="D231" s="13" t="s">
        <v>1279</v>
      </c>
      <c r="E231" s="5" t="s">
        <v>1273</v>
      </c>
      <c r="F231" s="5" t="s">
        <v>1274</v>
      </c>
      <c r="G231" s="5">
        <v>4.8</v>
      </c>
      <c r="H231" s="5">
        <v>4.84</v>
      </c>
      <c r="I231" s="5" t="s">
        <v>940</v>
      </c>
      <c r="J231" s="5">
        <v>40</v>
      </c>
      <c r="K231" s="5"/>
      <c r="L231" s="5"/>
      <c r="M231" s="5"/>
      <c r="N231" s="5"/>
      <c r="O231" s="17">
        <v>0.5</v>
      </c>
      <c r="P231" s="17">
        <v>0</v>
      </c>
      <c r="Q231" s="17">
        <v>0</v>
      </c>
      <c r="R231" s="17">
        <v>0</v>
      </c>
      <c r="S231" s="5"/>
    </row>
    <row r="232" ht="45" spans="1:19">
      <c r="A232" s="5">
        <v>85</v>
      </c>
      <c r="B232" s="5" t="s">
        <v>935</v>
      </c>
      <c r="C232" s="5" t="s">
        <v>830</v>
      </c>
      <c r="D232" s="13" t="s">
        <v>1280</v>
      </c>
      <c r="E232" s="5" t="s">
        <v>1281</v>
      </c>
      <c r="F232" s="5" t="s">
        <v>1282</v>
      </c>
      <c r="G232" s="5">
        <v>0.102</v>
      </c>
      <c r="H232" s="5">
        <v>0.132</v>
      </c>
      <c r="I232" s="5" t="s">
        <v>940</v>
      </c>
      <c r="J232" s="5">
        <v>30</v>
      </c>
      <c r="K232" s="5"/>
      <c r="L232" s="5"/>
      <c r="M232" s="5"/>
      <c r="N232" s="5"/>
      <c r="O232" s="17">
        <v>0.5</v>
      </c>
      <c r="P232" s="17">
        <v>0</v>
      </c>
      <c r="Q232" s="17">
        <v>0</v>
      </c>
      <c r="R232" s="17">
        <v>0</v>
      </c>
      <c r="S232" s="5"/>
    </row>
    <row r="233" ht="45" spans="1:19">
      <c r="A233" s="5">
        <v>86</v>
      </c>
      <c r="B233" s="5" t="s">
        <v>935</v>
      </c>
      <c r="C233" s="5" t="s">
        <v>830</v>
      </c>
      <c r="D233" s="13" t="s">
        <v>1283</v>
      </c>
      <c r="E233" s="5" t="s">
        <v>1281</v>
      </c>
      <c r="F233" s="5" t="s">
        <v>1282</v>
      </c>
      <c r="G233" s="5">
        <v>0.139</v>
      </c>
      <c r="H233" s="5">
        <v>0.169</v>
      </c>
      <c r="I233" s="5" t="s">
        <v>940</v>
      </c>
      <c r="J233" s="5">
        <v>70</v>
      </c>
      <c r="K233" s="5"/>
      <c r="L233" s="5"/>
      <c r="M233" s="5"/>
      <c r="N233" s="5"/>
      <c r="O233" s="17">
        <v>0.5</v>
      </c>
      <c r="P233" s="17">
        <v>0</v>
      </c>
      <c r="Q233" s="17">
        <v>0</v>
      </c>
      <c r="R233" s="17">
        <v>0</v>
      </c>
      <c r="S233" s="5"/>
    </row>
    <row r="234" ht="45" spans="1:19">
      <c r="A234" s="5">
        <v>87</v>
      </c>
      <c r="B234" s="5" t="s">
        <v>935</v>
      </c>
      <c r="C234" s="5" t="s">
        <v>830</v>
      </c>
      <c r="D234" s="13" t="s">
        <v>1284</v>
      </c>
      <c r="E234" s="5" t="s">
        <v>1281</v>
      </c>
      <c r="F234" s="5" t="s">
        <v>1282</v>
      </c>
      <c r="G234" s="5">
        <v>0.174</v>
      </c>
      <c r="H234" s="5">
        <v>0.204</v>
      </c>
      <c r="I234" s="5" t="s">
        <v>940</v>
      </c>
      <c r="J234" s="5">
        <v>70</v>
      </c>
      <c r="K234" s="5"/>
      <c r="L234" s="5"/>
      <c r="M234" s="5"/>
      <c r="N234" s="5"/>
      <c r="O234" s="17">
        <v>0.5</v>
      </c>
      <c r="P234" s="17">
        <v>0</v>
      </c>
      <c r="Q234" s="17">
        <v>0</v>
      </c>
      <c r="R234" s="17">
        <v>0</v>
      </c>
      <c r="S234" s="5"/>
    </row>
    <row r="235" ht="45" spans="1:19">
      <c r="A235" s="5">
        <v>88</v>
      </c>
      <c r="B235" s="5" t="s">
        <v>935</v>
      </c>
      <c r="C235" s="5" t="s">
        <v>830</v>
      </c>
      <c r="D235" s="13" t="s">
        <v>1285</v>
      </c>
      <c r="E235" s="5" t="s">
        <v>1281</v>
      </c>
      <c r="F235" s="5" t="s">
        <v>1282</v>
      </c>
      <c r="G235" s="5">
        <v>0.193</v>
      </c>
      <c r="H235" s="5">
        <v>0.223</v>
      </c>
      <c r="I235" s="5" t="s">
        <v>940</v>
      </c>
      <c r="J235" s="5">
        <v>30</v>
      </c>
      <c r="K235" s="5"/>
      <c r="L235" s="5"/>
      <c r="M235" s="5"/>
      <c r="N235" s="5"/>
      <c r="O235" s="17">
        <v>0.5</v>
      </c>
      <c r="P235" s="17">
        <v>0</v>
      </c>
      <c r="Q235" s="17">
        <v>0</v>
      </c>
      <c r="R235" s="17">
        <v>0</v>
      </c>
      <c r="S235" s="5"/>
    </row>
    <row r="236" ht="45" spans="1:19">
      <c r="A236" s="5">
        <v>89</v>
      </c>
      <c r="B236" s="5" t="s">
        <v>935</v>
      </c>
      <c r="C236" s="5" t="s">
        <v>830</v>
      </c>
      <c r="D236" s="13" t="s">
        <v>1286</v>
      </c>
      <c r="E236" s="5" t="s">
        <v>1281</v>
      </c>
      <c r="F236" s="5" t="s">
        <v>1282</v>
      </c>
      <c r="G236" s="5">
        <v>0.205</v>
      </c>
      <c r="H236" s="5">
        <v>0.235</v>
      </c>
      <c r="I236" s="5" t="s">
        <v>940</v>
      </c>
      <c r="J236" s="5">
        <v>30</v>
      </c>
      <c r="K236" s="5"/>
      <c r="L236" s="5"/>
      <c r="M236" s="5"/>
      <c r="N236" s="5"/>
      <c r="O236" s="17">
        <v>0.5</v>
      </c>
      <c r="P236" s="17">
        <v>0</v>
      </c>
      <c r="Q236" s="17">
        <v>0</v>
      </c>
      <c r="R236" s="17">
        <v>0</v>
      </c>
      <c r="S236" s="5"/>
    </row>
    <row r="237" ht="45" spans="1:19">
      <c r="A237" s="5">
        <v>90</v>
      </c>
      <c r="B237" s="5" t="s">
        <v>935</v>
      </c>
      <c r="C237" s="5" t="s">
        <v>830</v>
      </c>
      <c r="D237" s="13" t="s">
        <v>1287</v>
      </c>
      <c r="E237" s="5" t="s">
        <v>1281</v>
      </c>
      <c r="F237" s="5" t="s">
        <v>1282</v>
      </c>
      <c r="G237" s="5">
        <v>0.224</v>
      </c>
      <c r="H237" s="5">
        <v>0.254</v>
      </c>
      <c r="I237" s="5" t="s">
        <v>940</v>
      </c>
      <c r="J237" s="5">
        <v>30</v>
      </c>
      <c r="K237" s="5"/>
      <c r="L237" s="5"/>
      <c r="M237" s="5"/>
      <c r="N237" s="5"/>
      <c r="O237" s="17">
        <v>0.5</v>
      </c>
      <c r="P237" s="17">
        <v>0</v>
      </c>
      <c r="Q237" s="17">
        <v>0</v>
      </c>
      <c r="R237" s="17">
        <v>0</v>
      </c>
      <c r="S237" s="5"/>
    </row>
    <row r="238" ht="45" spans="1:19">
      <c r="A238" s="5">
        <v>91</v>
      </c>
      <c r="B238" s="5" t="s">
        <v>935</v>
      </c>
      <c r="C238" s="5" t="s">
        <v>830</v>
      </c>
      <c r="D238" s="13" t="s">
        <v>1288</v>
      </c>
      <c r="E238" s="5" t="s">
        <v>1281</v>
      </c>
      <c r="F238" s="5" t="s">
        <v>1282</v>
      </c>
      <c r="G238" s="5">
        <v>0.243</v>
      </c>
      <c r="H238" s="5">
        <v>0.273</v>
      </c>
      <c r="I238" s="5" t="s">
        <v>940</v>
      </c>
      <c r="J238" s="5">
        <v>30</v>
      </c>
      <c r="K238" s="5"/>
      <c r="L238" s="5"/>
      <c r="M238" s="5"/>
      <c r="N238" s="5"/>
      <c r="O238" s="17">
        <v>0.5</v>
      </c>
      <c r="P238" s="17">
        <v>0</v>
      </c>
      <c r="Q238" s="17">
        <v>0</v>
      </c>
      <c r="R238" s="17">
        <v>0</v>
      </c>
      <c r="S238" s="5"/>
    </row>
    <row r="239" ht="45" spans="1:19">
      <c r="A239" s="5">
        <v>92</v>
      </c>
      <c r="B239" s="5" t="s">
        <v>935</v>
      </c>
      <c r="C239" s="5" t="s">
        <v>830</v>
      </c>
      <c r="D239" s="13" t="s">
        <v>1289</v>
      </c>
      <c r="E239" s="5" t="s">
        <v>1290</v>
      </c>
      <c r="F239" s="5" t="s">
        <v>1291</v>
      </c>
      <c r="G239" s="5">
        <v>1.44</v>
      </c>
      <c r="H239" s="5">
        <v>1.64</v>
      </c>
      <c r="I239" s="5" t="s">
        <v>940</v>
      </c>
      <c r="J239" s="5">
        <v>200</v>
      </c>
      <c r="K239" s="5"/>
      <c r="L239" s="5"/>
      <c r="M239" s="5"/>
      <c r="N239" s="5"/>
      <c r="O239" s="17">
        <v>0.5</v>
      </c>
      <c r="P239" s="17">
        <v>0</v>
      </c>
      <c r="Q239" s="17">
        <v>0</v>
      </c>
      <c r="R239" s="17">
        <v>0</v>
      </c>
      <c r="S239" s="5"/>
    </row>
    <row r="240" ht="56.25" spans="1:19">
      <c r="A240" s="5">
        <v>93</v>
      </c>
      <c r="B240" s="5" t="s">
        <v>935</v>
      </c>
      <c r="C240" s="5" t="s">
        <v>830</v>
      </c>
      <c r="D240" s="13" t="s">
        <v>1292</v>
      </c>
      <c r="E240" s="5" t="s">
        <v>1293</v>
      </c>
      <c r="F240" s="5" t="s">
        <v>1294</v>
      </c>
      <c r="G240" s="5">
        <v>0.61</v>
      </c>
      <c r="H240" s="5">
        <v>0.76</v>
      </c>
      <c r="I240" s="5" t="s">
        <v>940</v>
      </c>
      <c r="J240" s="5">
        <v>150</v>
      </c>
      <c r="K240" s="5"/>
      <c r="L240" s="5"/>
      <c r="M240" s="5"/>
      <c r="N240" s="5"/>
      <c r="O240" s="17">
        <v>0.5</v>
      </c>
      <c r="P240" s="17">
        <v>0</v>
      </c>
      <c r="Q240" s="17">
        <v>0</v>
      </c>
      <c r="R240" s="17">
        <v>0</v>
      </c>
      <c r="S240" s="5"/>
    </row>
    <row r="241" ht="45" spans="1:19">
      <c r="A241" s="5">
        <v>94</v>
      </c>
      <c r="B241" s="5" t="s">
        <v>935</v>
      </c>
      <c r="C241" s="5" t="s">
        <v>830</v>
      </c>
      <c r="D241" s="13" t="s">
        <v>1295</v>
      </c>
      <c r="E241" s="5" t="s">
        <v>1296</v>
      </c>
      <c r="F241" s="5" t="s">
        <v>1297</v>
      </c>
      <c r="G241" s="5">
        <v>0.435</v>
      </c>
      <c r="H241" s="5">
        <v>0.755</v>
      </c>
      <c r="I241" s="5" t="s">
        <v>940</v>
      </c>
      <c r="J241" s="5">
        <v>320</v>
      </c>
      <c r="K241" s="5"/>
      <c r="L241" s="5"/>
      <c r="M241" s="5"/>
      <c r="N241" s="5"/>
      <c r="O241" s="17">
        <v>0.5</v>
      </c>
      <c r="P241" s="17">
        <v>0</v>
      </c>
      <c r="Q241" s="17">
        <v>0</v>
      </c>
      <c r="R241" s="17">
        <v>0</v>
      </c>
      <c r="S241" s="5"/>
    </row>
    <row r="242" ht="45" spans="1:19">
      <c r="A242" s="5">
        <v>95</v>
      </c>
      <c r="B242" s="5" t="s">
        <v>935</v>
      </c>
      <c r="C242" s="5" t="s">
        <v>830</v>
      </c>
      <c r="D242" s="13" t="s">
        <v>1298</v>
      </c>
      <c r="E242" s="5" t="s">
        <v>1299</v>
      </c>
      <c r="F242" s="5" t="s">
        <v>1300</v>
      </c>
      <c r="G242" s="5">
        <v>0.108</v>
      </c>
      <c r="H242" s="5">
        <v>0.408</v>
      </c>
      <c r="I242" s="5" t="s">
        <v>940</v>
      </c>
      <c r="J242" s="5">
        <v>300</v>
      </c>
      <c r="K242" s="5"/>
      <c r="L242" s="5"/>
      <c r="M242" s="5"/>
      <c r="N242" s="5"/>
      <c r="O242" s="17">
        <v>0.5</v>
      </c>
      <c r="P242" s="17">
        <v>0</v>
      </c>
      <c r="Q242" s="17">
        <v>0</v>
      </c>
      <c r="R242" s="17">
        <v>0</v>
      </c>
      <c r="S242" s="5"/>
    </row>
    <row r="243" ht="45" spans="1:19">
      <c r="A243" s="5">
        <v>96</v>
      </c>
      <c r="B243" s="5" t="s">
        <v>935</v>
      </c>
      <c r="C243" s="5" t="s">
        <v>830</v>
      </c>
      <c r="D243" s="13" t="s">
        <v>1301</v>
      </c>
      <c r="E243" s="5" t="s">
        <v>1270</v>
      </c>
      <c r="F243" s="5" t="s">
        <v>1300</v>
      </c>
      <c r="G243" s="5">
        <v>0.512</v>
      </c>
      <c r="H243" s="5">
        <v>0.612</v>
      </c>
      <c r="I243" s="5" t="s">
        <v>940</v>
      </c>
      <c r="J243" s="5">
        <v>100</v>
      </c>
      <c r="K243" s="5"/>
      <c r="L243" s="5"/>
      <c r="M243" s="5"/>
      <c r="N243" s="5"/>
      <c r="O243" s="17">
        <v>0.5</v>
      </c>
      <c r="P243" s="17">
        <v>0</v>
      </c>
      <c r="Q243" s="17">
        <v>0</v>
      </c>
      <c r="R243" s="17">
        <v>0</v>
      </c>
      <c r="S243" s="5"/>
    </row>
    <row r="244" ht="45" spans="1:19">
      <c r="A244" s="5">
        <v>97</v>
      </c>
      <c r="B244" s="5" t="s">
        <v>935</v>
      </c>
      <c r="C244" s="5" t="s">
        <v>830</v>
      </c>
      <c r="D244" s="13" t="s">
        <v>1302</v>
      </c>
      <c r="E244" s="5" t="s">
        <v>1303</v>
      </c>
      <c r="F244" s="5" t="s">
        <v>1304</v>
      </c>
      <c r="G244" s="5">
        <v>0.256</v>
      </c>
      <c r="H244" s="5">
        <v>0.286</v>
      </c>
      <c r="I244" s="5" t="s">
        <v>940</v>
      </c>
      <c r="J244" s="5">
        <v>30</v>
      </c>
      <c r="K244" s="5"/>
      <c r="L244" s="5"/>
      <c r="M244" s="5"/>
      <c r="N244" s="5"/>
      <c r="O244" s="17">
        <v>0.5</v>
      </c>
      <c r="P244" s="17">
        <v>0</v>
      </c>
      <c r="Q244" s="17">
        <v>0</v>
      </c>
      <c r="R244" s="17">
        <v>0</v>
      </c>
      <c r="S244" s="5"/>
    </row>
    <row r="245" ht="45" spans="1:19">
      <c r="A245" s="5">
        <v>98</v>
      </c>
      <c r="B245" s="5" t="s">
        <v>935</v>
      </c>
      <c r="C245" s="5" t="s">
        <v>830</v>
      </c>
      <c r="D245" s="13" t="s">
        <v>1305</v>
      </c>
      <c r="E245" s="5" t="s">
        <v>1306</v>
      </c>
      <c r="F245" s="5" t="s">
        <v>1307</v>
      </c>
      <c r="G245" s="5">
        <v>2.702</v>
      </c>
      <c r="H245" s="5">
        <v>2.752</v>
      </c>
      <c r="I245" s="5" t="s">
        <v>940</v>
      </c>
      <c r="J245" s="5">
        <v>50</v>
      </c>
      <c r="K245" s="5"/>
      <c r="L245" s="5"/>
      <c r="M245" s="5"/>
      <c r="N245" s="5"/>
      <c r="O245" s="17">
        <v>0.5</v>
      </c>
      <c r="P245" s="17">
        <v>0</v>
      </c>
      <c r="Q245" s="17">
        <v>0</v>
      </c>
      <c r="R245" s="17">
        <v>0</v>
      </c>
      <c r="S245" s="5"/>
    </row>
    <row r="246" ht="56.25" spans="1:19">
      <c r="A246" s="5">
        <v>99</v>
      </c>
      <c r="B246" s="5" t="s">
        <v>935</v>
      </c>
      <c r="C246" s="5" t="s">
        <v>830</v>
      </c>
      <c r="D246" s="13" t="s">
        <v>1308</v>
      </c>
      <c r="E246" s="5" t="s">
        <v>1309</v>
      </c>
      <c r="F246" s="5" t="s">
        <v>1310</v>
      </c>
      <c r="G246" s="5">
        <v>0.28</v>
      </c>
      <c r="H246" s="5">
        <v>0.33</v>
      </c>
      <c r="I246" s="5" t="s">
        <v>940</v>
      </c>
      <c r="J246" s="5">
        <v>150</v>
      </c>
      <c r="K246" s="5"/>
      <c r="L246" s="5"/>
      <c r="M246" s="5"/>
      <c r="N246" s="5"/>
      <c r="O246" s="17">
        <v>0.5</v>
      </c>
      <c r="P246" s="17">
        <v>0</v>
      </c>
      <c r="Q246" s="17">
        <v>0</v>
      </c>
      <c r="R246" s="17">
        <v>0</v>
      </c>
      <c r="S246" s="5"/>
    </row>
    <row r="247" ht="56.25" spans="1:19">
      <c r="A247" s="5">
        <v>100</v>
      </c>
      <c r="B247" s="5" t="s">
        <v>935</v>
      </c>
      <c r="C247" s="5" t="s">
        <v>830</v>
      </c>
      <c r="D247" s="13" t="s">
        <v>1311</v>
      </c>
      <c r="E247" s="5" t="s">
        <v>1309</v>
      </c>
      <c r="F247" s="5" t="s">
        <v>1310</v>
      </c>
      <c r="G247" s="5">
        <v>0.97</v>
      </c>
      <c r="H247" s="5">
        <v>1.02</v>
      </c>
      <c r="I247" s="5" t="s">
        <v>940</v>
      </c>
      <c r="J247" s="5">
        <v>50</v>
      </c>
      <c r="K247" s="5"/>
      <c r="L247" s="5"/>
      <c r="M247" s="5"/>
      <c r="N247" s="5"/>
      <c r="O247" s="17">
        <v>0.5</v>
      </c>
      <c r="P247" s="17">
        <v>0</v>
      </c>
      <c r="Q247" s="17">
        <v>0</v>
      </c>
      <c r="R247" s="17">
        <v>0</v>
      </c>
      <c r="S247" s="5"/>
    </row>
    <row r="248" ht="56.25" spans="1:19">
      <c r="A248" s="5">
        <v>101</v>
      </c>
      <c r="B248" s="5" t="s">
        <v>935</v>
      </c>
      <c r="C248" s="5" t="s">
        <v>830</v>
      </c>
      <c r="D248" s="13" t="s">
        <v>1312</v>
      </c>
      <c r="E248" s="5" t="s">
        <v>1313</v>
      </c>
      <c r="F248" s="5" t="s">
        <v>1314</v>
      </c>
      <c r="G248" s="5">
        <v>0.825</v>
      </c>
      <c r="H248" s="5">
        <v>1.025</v>
      </c>
      <c r="I248" s="5" t="s">
        <v>940</v>
      </c>
      <c r="J248" s="5">
        <v>300</v>
      </c>
      <c r="K248" s="5"/>
      <c r="L248" s="5"/>
      <c r="M248" s="5"/>
      <c r="N248" s="5"/>
      <c r="O248" s="17">
        <v>0.5</v>
      </c>
      <c r="P248" s="17">
        <v>0</v>
      </c>
      <c r="Q248" s="17">
        <v>0</v>
      </c>
      <c r="R248" s="17">
        <v>0</v>
      </c>
      <c r="S248" s="5"/>
    </row>
  </sheetData>
  <mergeCells count="21">
    <mergeCell ref="A2:S2"/>
    <mergeCell ref="B4:C4"/>
    <mergeCell ref="E4:H4"/>
    <mergeCell ref="J4:M4"/>
    <mergeCell ref="O4:R4"/>
    <mergeCell ref="G5:H5"/>
    <mergeCell ref="P5:R5"/>
    <mergeCell ref="A4:A6"/>
    <mergeCell ref="B5:B6"/>
    <mergeCell ref="C5:C6"/>
    <mergeCell ref="D4:D6"/>
    <mergeCell ref="E5:E6"/>
    <mergeCell ref="F5:F6"/>
    <mergeCell ref="I4:I6"/>
    <mergeCell ref="J5:J6"/>
    <mergeCell ref="K5:K6"/>
    <mergeCell ref="L5:L6"/>
    <mergeCell ref="M5:M6"/>
    <mergeCell ref="N4:N6"/>
    <mergeCell ref="O5:O6"/>
    <mergeCell ref="S4:S6"/>
  </mergeCells>
  <pageMargins left="0.751388888888889" right="0.751388888888889" top="1" bottom="1" header="0.511805555555556" footer="0.511805555555556"/>
  <pageSetup paperSize="9" scale="77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09"/>
  <sheetViews>
    <sheetView view="pageBreakPreview" zoomScaleNormal="100" zoomScaleSheetLayoutView="100" workbookViewId="0">
      <selection activeCell="A36" sqref="A36"/>
    </sheetView>
  </sheetViews>
  <sheetFormatPr defaultColWidth="9" defaultRowHeight="13.5"/>
  <sheetData>
    <row r="1" spans="1:17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2.5" spans="1:17">
      <c r="A2" s="2" t="s">
        <v>1315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/>
      <c r="B3" s="3"/>
      <c r="C3" s="3"/>
      <c r="D3" s="4"/>
      <c r="E3" s="4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>
      <c r="A4" s="5" t="s">
        <v>913</v>
      </c>
      <c r="B4" s="5" t="s">
        <v>914</v>
      </c>
      <c r="C4" s="5"/>
      <c r="D4" s="5" t="s">
        <v>1316</v>
      </c>
      <c r="E4" s="5" t="s">
        <v>916</v>
      </c>
      <c r="F4" s="6" t="s">
        <v>1317</v>
      </c>
      <c r="G4" s="7"/>
      <c r="H4" s="5" t="s">
        <v>1318</v>
      </c>
      <c r="I4" s="5"/>
      <c r="J4" s="5"/>
      <c r="K4" s="5"/>
      <c r="L4" s="5" t="s">
        <v>917</v>
      </c>
      <c r="M4" s="16" t="s">
        <v>918</v>
      </c>
      <c r="N4" s="16"/>
      <c r="O4" s="16"/>
      <c r="P4" s="16"/>
      <c r="Q4" s="5" t="s">
        <v>919</v>
      </c>
    </row>
    <row r="5" spans="1:17">
      <c r="A5" s="5"/>
      <c r="B5" s="5" t="s">
        <v>77</v>
      </c>
      <c r="C5" s="5" t="s">
        <v>78</v>
      </c>
      <c r="D5" s="5"/>
      <c r="E5" s="5"/>
      <c r="F5" s="8"/>
      <c r="G5" s="9"/>
      <c r="H5" s="10" t="s">
        <v>1319</v>
      </c>
      <c r="I5" s="5"/>
      <c r="J5" s="5"/>
      <c r="K5" s="5" t="s">
        <v>1320</v>
      </c>
      <c r="L5" s="5"/>
      <c r="M5" s="5" t="s">
        <v>926</v>
      </c>
      <c r="N5" s="16" t="s">
        <v>927</v>
      </c>
      <c r="O5" s="16"/>
      <c r="P5" s="16"/>
      <c r="Q5" s="5"/>
    </row>
    <row r="6" ht="22.5" spans="1:17">
      <c r="A6" s="5"/>
      <c r="B6" s="5"/>
      <c r="C6" s="5"/>
      <c r="D6" s="5"/>
      <c r="E6" s="5"/>
      <c r="F6" s="5" t="s">
        <v>920</v>
      </c>
      <c r="G6" s="5" t="s">
        <v>1321</v>
      </c>
      <c r="H6" s="11"/>
      <c r="I6" s="5" t="s">
        <v>1322</v>
      </c>
      <c r="J6" s="5" t="s">
        <v>1323</v>
      </c>
      <c r="K6" s="5"/>
      <c r="L6" s="5"/>
      <c r="M6" s="5"/>
      <c r="N6" s="16" t="s">
        <v>82</v>
      </c>
      <c r="O6" s="5" t="s">
        <v>930</v>
      </c>
      <c r="P6" s="16" t="s">
        <v>931</v>
      </c>
      <c r="Q6" s="5"/>
    </row>
    <row r="7" spans="1:17">
      <c r="A7" s="12"/>
      <c r="B7" s="12"/>
      <c r="C7" s="12"/>
      <c r="D7" s="12" t="s">
        <v>1324</v>
      </c>
      <c r="E7" s="12"/>
      <c r="F7" s="12"/>
      <c r="G7" s="12"/>
      <c r="H7" s="12">
        <f>H8+H59+H91</f>
        <v>2662.5</v>
      </c>
      <c r="I7" s="12"/>
      <c r="J7" s="12"/>
      <c r="K7" s="12"/>
      <c r="L7" s="12"/>
      <c r="M7" s="15">
        <f t="shared" ref="M7:P7" si="0">M8+M59+M91</f>
        <v>78</v>
      </c>
      <c r="N7" s="15">
        <f t="shared" si="0"/>
        <v>16954.8</v>
      </c>
      <c r="O7" s="15">
        <f t="shared" si="0"/>
        <v>10285</v>
      </c>
      <c r="P7" s="15">
        <f t="shared" si="0"/>
        <v>6669.8</v>
      </c>
      <c r="Q7" s="15"/>
    </row>
    <row r="8" ht="22.5" spans="1:17">
      <c r="A8" s="12" t="s">
        <v>933</v>
      </c>
      <c r="B8" s="12"/>
      <c r="C8" s="12"/>
      <c r="D8" s="12" t="s">
        <v>1325</v>
      </c>
      <c r="E8" s="12"/>
      <c r="F8" s="12"/>
      <c r="G8" s="12"/>
      <c r="H8" s="12">
        <f>H9+H18</f>
        <v>1807</v>
      </c>
      <c r="I8" s="12"/>
      <c r="J8" s="12"/>
      <c r="K8" s="12"/>
      <c r="L8" s="12"/>
      <c r="M8" s="15">
        <f t="shared" ref="M8:P8" si="1">M9+M18</f>
        <v>78</v>
      </c>
      <c r="N8" s="15">
        <f t="shared" si="1"/>
        <v>11317.2</v>
      </c>
      <c r="O8" s="15">
        <f t="shared" si="1"/>
        <v>7185.2</v>
      </c>
      <c r="P8" s="15">
        <f t="shared" si="1"/>
        <v>4132</v>
      </c>
      <c r="Q8" s="15"/>
    </row>
    <row r="9" ht="22.5" spans="1:17">
      <c r="A9" s="12" t="s">
        <v>1326</v>
      </c>
      <c r="B9" s="12"/>
      <c r="C9" s="12"/>
      <c r="D9" s="12" t="s">
        <v>1327</v>
      </c>
      <c r="E9" s="12"/>
      <c r="F9" s="12"/>
      <c r="G9" s="12"/>
      <c r="H9" s="12">
        <f>SUM(H10:H17)</f>
        <v>280</v>
      </c>
      <c r="I9" s="12"/>
      <c r="J9" s="12"/>
      <c r="K9" s="12"/>
      <c r="L9" s="12"/>
      <c r="M9" s="15">
        <f t="shared" ref="M9:P9" si="2">SUM(M10:M17)</f>
        <v>12</v>
      </c>
      <c r="N9" s="15">
        <f t="shared" si="2"/>
        <v>1931.5</v>
      </c>
      <c r="O9" s="15">
        <f t="shared" si="2"/>
        <v>1218.2</v>
      </c>
      <c r="P9" s="15">
        <f t="shared" si="2"/>
        <v>713.3</v>
      </c>
      <c r="Q9" s="15"/>
    </row>
    <row r="10" spans="1:17">
      <c r="A10" s="5">
        <v>1</v>
      </c>
      <c r="B10" s="5" t="s">
        <v>935</v>
      </c>
      <c r="C10" s="5" t="s">
        <v>936</v>
      </c>
      <c r="D10" s="13" t="s">
        <v>1328</v>
      </c>
      <c r="E10" s="5" t="s">
        <v>944</v>
      </c>
      <c r="F10" s="13" t="s">
        <v>938</v>
      </c>
      <c r="G10" s="5" t="s">
        <v>939</v>
      </c>
      <c r="H10" s="5">
        <v>8</v>
      </c>
      <c r="I10" s="5">
        <v>1</v>
      </c>
      <c r="J10" s="5">
        <v>8</v>
      </c>
      <c r="K10" s="5">
        <v>7</v>
      </c>
      <c r="L10" s="5">
        <v>2018</v>
      </c>
      <c r="M10" s="17">
        <v>0</v>
      </c>
      <c r="N10" s="17">
        <v>93.5</v>
      </c>
      <c r="O10" s="17">
        <v>30.2</v>
      </c>
      <c r="P10" s="17">
        <v>63.3</v>
      </c>
      <c r="Q10" s="17"/>
    </row>
    <row r="11" spans="1:17">
      <c r="A11" s="5">
        <v>2</v>
      </c>
      <c r="B11" s="5" t="s">
        <v>935</v>
      </c>
      <c r="C11" s="5" t="s">
        <v>804</v>
      </c>
      <c r="D11" s="13" t="s">
        <v>1329</v>
      </c>
      <c r="E11" s="5" t="s">
        <v>940</v>
      </c>
      <c r="F11" s="13" t="s">
        <v>1330</v>
      </c>
      <c r="G11" s="5" t="s">
        <v>1331</v>
      </c>
      <c r="H11" s="5">
        <v>16</v>
      </c>
      <c r="I11" s="5">
        <v>2</v>
      </c>
      <c r="J11" s="5">
        <v>8</v>
      </c>
      <c r="K11" s="5">
        <v>10</v>
      </c>
      <c r="L11" s="5">
        <v>2018</v>
      </c>
      <c r="M11" s="17">
        <v>1.5</v>
      </c>
      <c r="N11" s="17">
        <v>145.6</v>
      </c>
      <c r="O11" s="17">
        <v>86.4</v>
      </c>
      <c r="P11" s="17">
        <v>59.2</v>
      </c>
      <c r="Q11" s="17"/>
    </row>
    <row r="12" spans="1:17">
      <c r="A12" s="5">
        <v>3</v>
      </c>
      <c r="B12" s="5" t="s">
        <v>935</v>
      </c>
      <c r="C12" s="5" t="s">
        <v>947</v>
      </c>
      <c r="D12" s="13" t="s">
        <v>1332</v>
      </c>
      <c r="E12" s="5" t="s">
        <v>944</v>
      </c>
      <c r="F12" s="13" t="s">
        <v>949</v>
      </c>
      <c r="G12" s="5" t="s">
        <v>950</v>
      </c>
      <c r="H12" s="5">
        <v>16</v>
      </c>
      <c r="I12" s="5">
        <v>2</v>
      </c>
      <c r="J12" s="5">
        <v>8</v>
      </c>
      <c r="K12" s="5">
        <v>10</v>
      </c>
      <c r="L12" s="5" t="s">
        <v>90</v>
      </c>
      <c r="M12" s="17">
        <v>0</v>
      </c>
      <c r="N12" s="17">
        <v>159.5</v>
      </c>
      <c r="O12" s="17">
        <v>86.4</v>
      </c>
      <c r="P12" s="17">
        <v>73.1</v>
      </c>
      <c r="Q12" s="17"/>
    </row>
    <row r="13" spans="1:17">
      <c r="A13" s="5">
        <v>4</v>
      </c>
      <c r="B13" s="5" t="s">
        <v>935</v>
      </c>
      <c r="C13" s="5" t="s">
        <v>820</v>
      </c>
      <c r="D13" s="13" t="s">
        <v>1333</v>
      </c>
      <c r="E13" s="5" t="s">
        <v>940</v>
      </c>
      <c r="F13" s="13" t="s">
        <v>971</v>
      </c>
      <c r="G13" s="5" t="s">
        <v>972</v>
      </c>
      <c r="H13" s="5">
        <v>120</v>
      </c>
      <c r="I13" s="5">
        <v>6</v>
      </c>
      <c r="J13" s="5">
        <v>20</v>
      </c>
      <c r="K13" s="5">
        <v>8</v>
      </c>
      <c r="L13" s="5" t="s">
        <v>90</v>
      </c>
      <c r="M13" s="17">
        <v>3</v>
      </c>
      <c r="N13" s="17">
        <v>657.9</v>
      </c>
      <c r="O13" s="17">
        <v>518.4</v>
      </c>
      <c r="P13" s="17">
        <v>139.5</v>
      </c>
      <c r="Q13" s="17"/>
    </row>
    <row r="14" spans="1:17">
      <c r="A14" s="5">
        <v>5</v>
      </c>
      <c r="B14" s="5" t="s">
        <v>935</v>
      </c>
      <c r="C14" s="5" t="s">
        <v>830</v>
      </c>
      <c r="D14" s="13" t="s">
        <v>1334</v>
      </c>
      <c r="E14" s="5" t="s">
        <v>940</v>
      </c>
      <c r="F14" s="13" t="s">
        <v>938</v>
      </c>
      <c r="G14" s="5" t="s">
        <v>986</v>
      </c>
      <c r="H14" s="5"/>
      <c r="I14" s="5"/>
      <c r="J14" s="5"/>
      <c r="K14" s="5"/>
      <c r="L14" s="5"/>
      <c r="M14" s="17">
        <v>1.5</v>
      </c>
      <c r="N14" s="17">
        <v>0</v>
      </c>
      <c r="O14" s="17">
        <v>0</v>
      </c>
      <c r="P14" s="17">
        <v>0</v>
      </c>
      <c r="Q14" s="17"/>
    </row>
    <row r="15" spans="1:17">
      <c r="A15" s="5">
        <v>6</v>
      </c>
      <c r="B15" s="5" t="s">
        <v>935</v>
      </c>
      <c r="C15" s="5" t="s">
        <v>830</v>
      </c>
      <c r="D15" s="13" t="s">
        <v>1335</v>
      </c>
      <c r="E15" s="5" t="s">
        <v>940</v>
      </c>
      <c r="F15" s="13" t="s">
        <v>938</v>
      </c>
      <c r="G15" s="5" t="s">
        <v>986</v>
      </c>
      <c r="H15" s="5">
        <v>40</v>
      </c>
      <c r="I15" s="5">
        <v>2</v>
      </c>
      <c r="J15" s="5">
        <v>20</v>
      </c>
      <c r="K15" s="5">
        <v>7</v>
      </c>
      <c r="L15" s="5">
        <v>2018</v>
      </c>
      <c r="M15" s="17">
        <v>1.5</v>
      </c>
      <c r="N15" s="17">
        <v>257</v>
      </c>
      <c r="O15" s="17">
        <v>151.2</v>
      </c>
      <c r="P15" s="17">
        <v>105.8</v>
      </c>
      <c r="Q15" s="17"/>
    </row>
    <row r="16" spans="1:17">
      <c r="A16" s="5">
        <v>7</v>
      </c>
      <c r="B16" s="5" t="s">
        <v>935</v>
      </c>
      <c r="C16" s="5" t="s">
        <v>830</v>
      </c>
      <c r="D16" s="13" t="s">
        <v>1336</v>
      </c>
      <c r="E16" s="5" t="s">
        <v>940</v>
      </c>
      <c r="F16" s="13" t="s">
        <v>1337</v>
      </c>
      <c r="G16" s="5" t="s">
        <v>1338</v>
      </c>
      <c r="H16" s="5">
        <v>80</v>
      </c>
      <c r="I16" s="5">
        <v>4</v>
      </c>
      <c r="J16" s="5">
        <v>20</v>
      </c>
      <c r="K16" s="5">
        <v>8</v>
      </c>
      <c r="L16" s="5">
        <v>2018</v>
      </c>
      <c r="M16" s="17">
        <v>3</v>
      </c>
      <c r="N16" s="17">
        <v>618</v>
      </c>
      <c r="O16" s="17">
        <v>345.6</v>
      </c>
      <c r="P16" s="17">
        <v>272.4</v>
      </c>
      <c r="Q16" s="17"/>
    </row>
    <row r="17" spans="1:17">
      <c r="A17" s="5">
        <v>8</v>
      </c>
      <c r="B17" s="5" t="s">
        <v>935</v>
      </c>
      <c r="C17" s="5" t="s">
        <v>830</v>
      </c>
      <c r="D17" s="13" t="s">
        <v>1339</v>
      </c>
      <c r="E17" s="5" t="s">
        <v>940</v>
      </c>
      <c r="F17" s="13" t="s">
        <v>987</v>
      </c>
      <c r="G17" s="5" t="s">
        <v>988</v>
      </c>
      <c r="H17" s="5"/>
      <c r="I17" s="5"/>
      <c r="J17" s="5"/>
      <c r="K17" s="5"/>
      <c r="L17" s="5"/>
      <c r="M17" s="17">
        <v>1.5</v>
      </c>
      <c r="N17" s="17">
        <v>0</v>
      </c>
      <c r="O17" s="17">
        <v>0</v>
      </c>
      <c r="P17" s="17">
        <v>0</v>
      </c>
      <c r="Q17" s="17"/>
    </row>
    <row r="18" ht="22.5" spans="1:17">
      <c r="A18" s="12" t="s">
        <v>1340</v>
      </c>
      <c r="B18" s="12"/>
      <c r="C18" s="12"/>
      <c r="D18" s="12" t="s">
        <v>1341</v>
      </c>
      <c r="E18" s="12"/>
      <c r="F18" s="14"/>
      <c r="G18" s="12"/>
      <c r="H18" s="12">
        <f>SUM(H19:H58)</f>
        <v>1527</v>
      </c>
      <c r="I18" s="12"/>
      <c r="J18" s="12"/>
      <c r="K18" s="12"/>
      <c r="L18" s="12"/>
      <c r="M18" s="15">
        <f t="shared" ref="M18:P18" si="3">SUM(M19:M58)</f>
        <v>66</v>
      </c>
      <c r="N18" s="15">
        <f t="shared" si="3"/>
        <v>9385.7</v>
      </c>
      <c r="O18" s="15">
        <f t="shared" si="3"/>
        <v>5967</v>
      </c>
      <c r="P18" s="15">
        <f t="shared" si="3"/>
        <v>3418.7</v>
      </c>
      <c r="Q18" s="15"/>
    </row>
    <row r="19" spans="1:17">
      <c r="A19" s="5">
        <v>1</v>
      </c>
      <c r="B19" s="5" t="s">
        <v>394</v>
      </c>
      <c r="C19" s="5" t="s">
        <v>842</v>
      </c>
      <c r="D19" s="13" t="s">
        <v>1342</v>
      </c>
      <c r="E19" s="5" t="s">
        <v>940</v>
      </c>
      <c r="F19" s="13" t="s">
        <v>1343</v>
      </c>
      <c r="G19" s="5" t="s">
        <v>1344</v>
      </c>
      <c r="H19" s="5">
        <v>13</v>
      </c>
      <c r="I19" s="5">
        <v>1</v>
      </c>
      <c r="J19" s="5">
        <v>13</v>
      </c>
      <c r="K19" s="5">
        <v>8</v>
      </c>
      <c r="L19" s="5" t="s">
        <v>90</v>
      </c>
      <c r="M19" s="17">
        <v>1.5</v>
      </c>
      <c r="N19" s="17">
        <v>119.2</v>
      </c>
      <c r="O19" s="17">
        <v>52.7</v>
      </c>
      <c r="P19" s="17">
        <v>66.5</v>
      </c>
      <c r="Q19" s="17"/>
    </row>
    <row r="20" spans="1:17">
      <c r="A20" s="5">
        <v>2</v>
      </c>
      <c r="B20" s="5" t="s">
        <v>394</v>
      </c>
      <c r="C20" s="5" t="s">
        <v>842</v>
      </c>
      <c r="D20" s="13" t="s">
        <v>1345</v>
      </c>
      <c r="E20" s="5" t="s">
        <v>940</v>
      </c>
      <c r="F20" s="13" t="s">
        <v>1346</v>
      </c>
      <c r="G20" s="5" t="s">
        <v>1347</v>
      </c>
      <c r="H20" s="5">
        <v>120</v>
      </c>
      <c r="I20" s="5">
        <v>6</v>
      </c>
      <c r="J20" s="5">
        <v>20</v>
      </c>
      <c r="K20" s="5">
        <v>7.5</v>
      </c>
      <c r="L20" s="5" t="s">
        <v>1348</v>
      </c>
      <c r="M20" s="17">
        <v>3</v>
      </c>
      <c r="N20" s="17">
        <v>670.7</v>
      </c>
      <c r="O20" s="17">
        <v>486</v>
      </c>
      <c r="P20" s="17">
        <v>184.7</v>
      </c>
      <c r="Q20" s="17"/>
    </row>
    <row r="21" spans="1:17">
      <c r="A21" s="5">
        <v>3</v>
      </c>
      <c r="B21" s="5" t="s">
        <v>394</v>
      </c>
      <c r="C21" s="5" t="s">
        <v>842</v>
      </c>
      <c r="D21" s="13" t="s">
        <v>1349</v>
      </c>
      <c r="E21" s="5" t="s">
        <v>940</v>
      </c>
      <c r="F21" s="13" t="s">
        <v>1350</v>
      </c>
      <c r="G21" s="5" t="s">
        <v>1351</v>
      </c>
      <c r="H21" s="5">
        <v>39</v>
      </c>
      <c r="I21" s="5">
        <v>3</v>
      </c>
      <c r="J21" s="5">
        <v>13</v>
      </c>
      <c r="K21" s="5">
        <v>7.5</v>
      </c>
      <c r="L21" s="5" t="s">
        <v>881</v>
      </c>
      <c r="M21" s="17">
        <v>3</v>
      </c>
      <c r="N21" s="17">
        <v>209.2</v>
      </c>
      <c r="O21" s="17">
        <v>158</v>
      </c>
      <c r="P21" s="17">
        <v>51.2</v>
      </c>
      <c r="Q21" s="17"/>
    </row>
    <row r="22" spans="1:17">
      <c r="A22" s="5">
        <v>4</v>
      </c>
      <c r="B22" s="5" t="s">
        <v>394</v>
      </c>
      <c r="C22" s="5" t="s">
        <v>842</v>
      </c>
      <c r="D22" s="13" t="s">
        <v>1352</v>
      </c>
      <c r="E22" s="5" t="s">
        <v>940</v>
      </c>
      <c r="F22" s="13" t="s">
        <v>1353</v>
      </c>
      <c r="G22" s="5" t="s">
        <v>1354</v>
      </c>
      <c r="H22" s="5">
        <v>30</v>
      </c>
      <c r="I22" s="5">
        <v>3</v>
      </c>
      <c r="J22" s="5">
        <v>10</v>
      </c>
      <c r="K22" s="5">
        <v>8</v>
      </c>
      <c r="L22" s="5" t="s">
        <v>881</v>
      </c>
      <c r="M22" s="17">
        <v>1.5</v>
      </c>
      <c r="N22" s="17">
        <v>168</v>
      </c>
      <c r="O22" s="17">
        <v>121.5</v>
      </c>
      <c r="P22" s="17">
        <v>46.5</v>
      </c>
      <c r="Q22" s="17"/>
    </row>
    <row r="23" ht="22.5" spans="1:17">
      <c r="A23" s="5">
        <v>5</v>
      </c>
      <c r="B23" s="5" t="s">
        <v>447</v>
      </c>
      <c r="C23" s="5" t="s">
        <v>453</v>
      </c>
      <c r="D23" s="13" t="s">
        <v>1355</v>
      </c>
      <c r="E23" s="5" t="s">
        <v>940</v>
      </c>
      <c r="F23" s="13" t="s">
        <v>1356</v>
      </c>
      <c r="G23" s="5" t="s">
        <v>1357</v>
      </c>
      <c r="H23" s="5">
        <v>13</v>
      </c>
      <c r="I23" s="5">
        <v>1</v>
      </c>
      <c r="J23" s="5">
        <v>13</v>
      </c>
      <c r="K23" s="5">
        <v>7.5</v>
      </c>
      <c r="L23" s="5" t="s">
        <v>90</v>
      </c>
      <c r="M23" s="17">
        <v>1.5</v>
      </c>
      <c r="N23" s="17">
        <v>111.1</v>
      </c>
      <c r="O23" s="17">
        <v>52.7</v>
      </c>
      <c r="P23" s="17">
        <v>58.4</v>
      </c>
      <c r="Q23" s="17"/>
    </row>
    <row r="24" ht="22.5" spans="1:17">
      <c r="A24" s="5">
        <v>6</v>
      </c>
      <c r="B24" s="5" t="s">
        <v>935</v>
      </c>
      <c r="C24" s="5" t="s">
        <v>936</v>
      </c>
      <c r="D24" s="13" t="s">
        <v>1358</v>
      </c>
      <c r="E24" s="5" t="s">
        <v>944</v>
      </c>
      <c r="F24" s="13" t="s">
        <v>1359</v>
      </c>
      <c r="G24" s="5" t="s">
        <v>1360</v>
      </c>
      <c r="H24" s="5">
        <v>26</v>
      </c>
      <c r="I24" s="5">
        <v>2</v>
      </c>
      <c r="J24" s="5">
        <v>13</v>
      </c>
      <c r="K24" s="5">
        <v>7</v>
      </c>
      <c r="L24" s="5" t="s">
        <v>881</v>
      </c>
      <c r="M24" s="17">
        <v>0</v>
      </c>
      <c r="N24" s="17">
        <v>228.7</v>
      </c>
      <c r="O24" s="17">
        <v>98.3</v>
      </c>
      <c r="P24" s="17">
        <v>130.4</v>
      </c>
      <c r="Q24" s="17"/>
    </row>
    <row r="25" spans="1:17">
      <c r="A25" s="5">
        <v>7</v>
      </c>
      <c r="B25" s="5" t="s">
        <v>935</v>
      </c>
      <c r="C25" s="5" t="s">
        <v>936</v>
      </c>
      <c r="D25" s="13" t="s">
        <v>1361</v>
      </c>
      <c r="E25" s="5" t="s">
        <v>940</v>
      </c>
      <c r="F25" s="13" t="s">
        <v>1131</v>
      </c>
      <c r="G25" s="5" t="s">
        <v>1132</v>
      </c>
      <c r="H25" s="5">
        <v>80</v>
      </c>
      <c r="I25" s="5">
        <v>4</v>
      </c>
      <c r="J25" s="5">
        <v>20</v>
      </c>
      <c r="K25" s="5">
        <v>7</v>
      </c>
      <c r="L25" s="5" t="s">
        <v>881</v>
      </c>
      <c r="M25" s="17">
        <v>3</v>
      </c>
      <c r="N25" s="17">
        <v>367.4</v>
      </c>
      <c r="O25" s="17">
        <v>302.4</v>
      </c>
      <c r="P25" s="17">
        <v>65</v>
      </c>
      <c r="Q25" s="17"/>
    </row>
    <row r="26" ht="22.5" spans="1:17">
      <c r="A26" s="5">
        <v>8</v>
      </c>
      <c r="B26" s="5" t="s">
        <v>935</v>
      </c>
      <c r="C26" s="5" t="s">
        <v>804</v>
      </c>
      <c r="D26" s="13" t="s">
        <v>1362</v>
      </c>
      <c r="E26" s="5" t="s">
        <v>940</v>
      </c>
      <c r="F26" s="13" t="s">
        <v>1363</v>
      </c>
      <c r="G26" s="5" t="s">
        <v>1364</v>
      </c>
      <c r="H26" s="5">
        <v>64</v>
      </c>
      <c r="I26" s="5">
        <v>4</v>
      </c>
      <c r="J26" s="5">
        <v>16</v>
      </c>
      <c r="K26" s="5">
        <v>7.5</v>
      </c>
      <c r="L26" s="5">
        <v>2018</v>
      </c>
      <c r="M26" s="17">
        <v>3</v>
      </c>
      <c r="N26" s="17">
        <v>364.3</v>
      </c>
      <c r="O26" s="17">
        <v>259.2</v>
      </c>
      <c r="P26" s="17">
        <v>105.1</v>
      </c>
      <c r="Q26" s="17"/>
    </row>
    <row r="27" ht="22.5" spans="1:17">
      <c r="A27" s="5">
        <v>9</v>
      </c>
      <c r="B27" s="5" t="s">
        <v>935</v>
      </c>
      <c r="C27" s="5" t="s">
        <v>804</v>
      </c>
      <c r="D27" s="13" t="s">
        <v>1365</v>
      </c>
      <c r="E27" s="5" t="s">
        <v>940</v>
      </c>
      <c r="F27" s="13" t="s">
        <v>1366</v>
      </c>
      <c r="G27" s="5" t="s">
        <v>1367</v>
      </c>
      <c r="H27" s="5">
        <v>30</v>
      </c>
      <c r="I27" s="5">
        <v>3</v>
      </c>
      <c r="J27" s="5">
        <v>10</v>
      </c>
      <c r="K27" s="5">
        <v>7.5</v>
      </c>
      <c r="L27" s="5">
        <v>2018</v>
      </c>
      <c r="M27" s="17">
        <v>1.5</v>
      </c>
      <c r="N27" s="17">
        <v>226.6</v>
      </c>
      <c r="O27" s="17">
        <v>121.5</v>
      </c>
      <c r="P27" s="17">
        <v>105.1</v>
      </c>
      <c r="Q27" s="17"/>
    </row>
    <row r="28" ht="22.5" spans="1:17">
      <c r="A28" s="5">
        <v>10</v>
      </c>
      <c r="B28" s="5" t="s">
        <v>935</v>
      </c>
      <c r="C28" s="5" t="s">
        <v>804</v>
      </c>
      <c r="D28" s="13" t="s">
        <v>1368</v>
      </c>
      <c r="E28" s="5" t="s">
        <v>940</v>
      </c>
      <c r="F28" s="13" t="s">
        <v>1369</v>
      </c>
      <c r="G28" s="5" t="s">
        <v>1370</v>
      </c>
      <c r="H28" s="5">
        <v>39</v>
      </c>
      <c r="I28" s="5">
        <v>3</v>
      </c>
      <c r="J28" s="5">
        <v>13</v>
      </c>
      <c r="K28" s="5">
        <v>7.5</v>
      </c>
      <c r="L28" s="5">
        <v>2018</v>
      </c>
      <c r="M28" s="17">
        <v>1.5</v>
      </c>
      <c r="N28" s="17">
        <v>209.5</v>
      </c>
      <c r="O28" s="17">
        <v>158</v>
      </c>
      <c r="P28" s="17">
        <v>51.5</v>
      </c>
      <c r="Q28" s="17"/>
    </row>
    <row r="29" ht="22.5" spans="1:17">
      <c r="A29" s="5">
        <v>11</v>
      </c>
      <c r="B29" s="5" t="s">
        <v>935</v>
      </c>
      <c r="C29" s="5" t="s">
        <v>804</v>
      </c>
      <c r="D29" s="13" t="s">
        <v>1371</v>
      </c>
      <c r="E29" s="5" t="s">
        <v>944</v>
      </c>
      <c r="F29" s="13" t="s">
        <v>1372</v>
      </c>
      <c r="G29" s="5" t="s">
        <v>1373</v>
      </c>
      <c r="H29" s="5">
        <v>64</v>
      </c>
      <c r="I29" s="5">
        <v>4</v>
      </c>
      <c r="J29" s="5">
        <v>16</v>
      </c>
      <c r="K29" s="5">
        <v>7.5</v>
      </c>
      <c r="L29" s="5">
        <v>2018</v>
      </c>
      <c r="M29" s="17">
        <v>0</v>
      </c>
      <c r="N29" s="17">
        <v>373.4</v>
      </c>
      <c r="O29" s="17">
        <v>259.2</v>
      </c>
      <c r="P29" s="17">
        <v>114.2</v>
      </c>
      <c r="Q29" s="17"/>
    </row>
    <row r="30" ht="22.5" spans="1:17">
      <c r="A30" s="5">
        <v>12</v>
      </c>
      <c r="B30" s="5" t="s">
        <v>935</v>
      </c>
      <c r="C30" s="5" t="s">
        <v>804</v>
      </c>
      <c r="D30" s="13" t="s">
        <v>1374</v>
      </c>
      <c r="E30" s="5" t="s">
        <v>940</v>
      </c>
      <c r="F30" s="13" t="s">
        <v>1375</v>
      </c>
      <c r="G30" s="5" t="s">
        <v>1376</v>
      </c>
      <c r="H30" s="5">
        <v>30</v>
      </c>
      <c r="I30" s="5">
        <v>3</v>
      </c>
      <c r="J30" s="5">
        <v>10</v>
      </c>
      <c r="K30" s="5">
        <v>7.5</v>
      </c>
      <c r="L30" s="5">
        <v>2018</v>
      </c>
      <c r="M30" s="17">
        <v>1.5</v>
      </c>
      <c r="N30" s="17">
        <v>220.1</v>
      </c>
      <c r="O30" s="17">
        <v>121.5</v>
      </c>
      <c r="P30" s="17">
        <v>98.6</v>
      </c>
      <c r="Q30" s="17"/>
    </row>
    <row r="31" ht="22.5" spans="1:17">
      <c r="A31" s="5">
        <v>13</v>
      </c>
      <c r="B31" s="5" t="s">
        <v>935</v>
      </c>
      <c r="C31" s="5" t="s">
        <v>804</v>
      </c>
      <c r="D31" s="13" t="s">
        <v>1377</v>
      </c>
      <c r="E31" s="5" t="s">
        <v>940</v>
      </c>
      <c r="F31" s="13" t="s">
        <v>1375</v>
      </c>
      <c r="G31" s="5" t="s">
        <v>1376</v>
      </c>
      <c r="H31" s="5">
        <v>16</v>
      </c>
      <c r="I31" s="5">
        <v>1</v>
      </c>
      <c r="J31" s="5">
        <v>16</v>
      </c>
      <c r="K31" s="5">
        <v>7.5</v>
      </c>
      <c r="L31" s="5">
        <v>2018</v>
      </c>
      <c r="M31" s="17">
        <v>1.5</v>
      </c>
      <c r="N31" s="17">
        <v>165.6</v>
      </c>
      <c r="O31" s="17">
        <v>64.8</v>
      </c>
      <c r="P31" s="17">
        <v>100.8</v>
      </c>
      <c r="Q31" s="17"/>
    </row>
    <row r="32" ht="22.5" spans="1:17">
      <c r="A32" s="5">
        <v>14</v>
      </c>
      <c r="B32" s="5" t="s">
        <v>935</v>
      </c>
      <c r="C32" s="5" t="s">
        <v>804</v>
      </c>
      <c r="D32" s="13" t="s">
        <v>1378</v>
      </c>
      <c r="E32" s="5" t="s">
        <v>940</v>
      </c>
      <c r="F32" s="13" t="s">
        <v>1379</v>
      </c>
      <c r="G32" s="5" t="s">
        <v>1380</v>
      </c>
      <c r="H32" s="5">
        <v>39</v>
      </c>
      <c r="I32" s="5">
        <v>3</v>
      </c>
      <c r="J32" s="5">
        <v>13</v>
      </c>
      <c r="K32" s="5">
        <v>7.5</v>
      </c>
      <c r="L32" s="5">
        <v>2018</v>
      </c>
      <c r="M32" s="17">
        <v>1.5</v>
      </c>
      <c r="N32" s="17">
        <v>223</v>
      </c>
      <c r="O32" s="17">
        <v>158</v>
      </c>
      <c r="P32" s="17">
        <v>65</v>
      </c>
      <c r="Q32" s="17"/>
    </row>
    <row r="33" ht="22.5" spans="1:17">
      <c r="A33" s="5">
        <v>15</v>
      </c>
      <c r="B33" s="5" t="s">
        <v>935</v>
      </c>
      <c r="C33" s="5" t="s">
        <v>804</v>
      </c>
      <c r="D33" s="13" t="s">
        <v>1381</v>
      </c>
      <c r="E33" s="5" t="s">
        <v>940</v>
      </c>
      <c r="F33" s="13" t="s">
        <v>1379</v>
      </c>
      <c r="G33" s="5" t="s">
        <v>1380</v>
      </c>
      <c r="H33" s="5">
        <v>48</v>
      </c>
      <c r="I33" s="5">
        <v>3</v>
      </c>
      <c r="J33" s="5">
        <v>16</v>
      </c>
      <c r="K33" s="5">
        <v>7.5</v>
      </c>
      <c r="L33" s="5">
        <v>2018</v>
      </c>
      <c r="M33" s="17">
        <v>1.5</v>
      </c>
      <c r="N33" s="17">
        <v>264</v>
      </c>
      <c r="O33" s="17">
        <v>194.4</v>
      </c>
      <c r="P33" s="17">
        <v>69.6</v>
      </c>
      <c r="Q33" s="17"/>
    </row>
    <row r="34" ht="22.5" spans="1:17">
      <c r="A34" s="5">
        <v>16</v>
      </c>
      <c r="B34" s="5" t="s">
        <v>935</v>
      </c>
      <c r="C34" s="5" t="s">
        <v>804</v>
      </c>
      <c r="D34" s="13" t="s">
        <v>1382</v>
      </c>
      <c r="E34" s="5" t="s">
        <v>944</v>
      </c>
      <c r="F34" s="13" t="s">
        <v>1383</v>
      </c>
      <c r="G34" s="5" t="s">
        <v>1384</v>
      </c>
      <c r="H34" s="5">
        <v>40</v>
      </c>
      <c r="I34" s="5">
        <v>2</v>
      </c>
      <c r="J34" s="5">
        <v>20</v>
      </c>
      <c r="K34" s="5">
        <v>7.5</v>
      </c>
      <c r="L34" s="5">
        <v>2018</v>
      </c>
      <c r="M34" s="17">
        <v>0</v>
      </c>
      <c r="N34" s="17">
        <v>222.8</v>
      </c>
      <c r="O34" s="17">
        <v>162</v>
      </c>
      <c r="P34" s="17">
        <v>60.8</v>
      </c>
      <c r="Q34" s="17"/>
    </row>
    <row r="35" spans="1:17">
      <c r="A35" s="5">
        <v>17</v>
      </c>
      <c r="B35" s="5" t="s">
        <v>935</v>
      </c>
      <c r="C35" s="5" t="s">
        <v>815</v>
      </c>
      <c r="D35" s="13" t="s">
        <v>1385</v>
      </c>
      <c r="E35" s="5" t="s">
        <v>940</v>
      </c>
      <c r="F35" s="13" t="s">
        <v>1149</v>
      </c>
      <c r="G35" s="5" t="s">
        <v>1150</v>
      </c>
      <c r="H35" s="5">
        <v>10</v>
      </c>
      <c r="I35" s="5">
        <v>1</v>
      </c>
      <c r="J35" s="5">
        <v>10</v>
      </c>
      <c r="K35" s="5">
        <v>8</v>
      </c>
      <c r="L35" s="5" t="s">
        <v>90</v>
      </c>
      <c r="M35" s="17">
        <v>1.5</v>
      </c>
      <c r="N35" s="17">
        <v>96.1</v>
      </c>
      <c r="O35" s="17">
        <v>40.5</v>
      </c>
      <c r="P35" s="17">
        <v>55.6</v>
      </c>
      <c r="Q35" s="17"/>
    </row>
    <row r="36" spans="1:17">
      <c r="A36" s="5">
        <v>18</v>
      </c>
      <c r="B36" s="5" t="s">
        <v>935</v>
      </c>
      <c r="C36" s="5" t="s">
        <v>947</v>
      </c>
      <c r="D36" s="13" t="s">
        <v>1386</v>
      </c>
      <c r="E36" s="5" t="s">
        <v>944</v>
      </c>
      <c r="F36" s="13" t="s">
        <v>1387</v>
      </c>
      <c r="G36" s="5" t="s">
        <v>1388</v>
      </c>
      <c r="H36" s="5">
        <v>26</v>
      </c>
      <c r="I36" s="5">
        <v>2</v>
      </c>
      <c r="J36" s="5">
        <v>13</v>
      </c>
      <c r="K36" s="5">
        <v>8</v>
      </c>
      <c r="L36" s="5" t="s">
        <v>90</v>
      </c>
      <c r="M36" s="17">
        <v>0</v>
      </c>
      <c r="N36" s="17">
        <v>175.8</v>
      </c>
      <c r="O36" s="17">
        <v>105.3</v>
      </c>
      <c r="P36" s="17">
        <v>70.5</v>
      </c>
      <c r="Q36" s="17"/>
    </row>
    <row r="37" ht="22.5" spans="1:17">
      <c r="A37" s="5">
        <v>19</v>
      </c>
      <c r="B37" s="5" t="s">
        <v>935</v>
      </c>
      <c r="C37" s="5" t="s">
        <v>820</v>
      </c>
      <c r="D37" s="13" t="s">
        <v>1389</v>
      </c>
      <c r="E37" s="5" t="s">
        <v>940</v>
      </c>
      <c r="F37" s="13" t="s">
        <v>1176</v>
      </c>
      <c r="G37" s="5" t="s">
        <v>1177</v>
      </c>
      <c r="H37" s="5">
        <v>12</v>
      </c>
      <c r="I37" s="5">
        <v>2</v>
      </c>
      <c r="J37" s="5">
        <v>6</v>
      </c>
      <c r="K37" s="5">
        <v>7.5</v>
      </c>
      <c r="L37" s="5" t="s">
        <v>90</v>
      </c>
      <c r="M37" s="17">
        <v>1.5</v>
      </c>
      <c r="N37" s="17">
        <v>60</v>
      </c>
      <c r="O37" s="17">
        <v>48.6</v>
      </c>
      <c r="P37" s="17">
        <v>11.4</v>
      </c>
      <c r="Q37" s="17"/>
    </row>
    <row r="38" ht="22.5" spans="1:17">
      <c r="A38" s="5">
        <v>20</v>
      </c>
      <c r="B38" s="5" t="s">
        <v>935</v>
      </c>
      <c r="C38" s="5" t="s">
        <v>820</v>
      </c>
      <c r="D38" s="13" t="s">
        <v>1390</v>
      </c>
      <c r="E38" s="5" t="s">
        <v>940</v>
      </c>
      <c r="F38" s="13" t="s">
        <v>1391</v>
      </c>
      <c r="G38" s="5" t="s">
        <v>1392</v>
      </c>
      <c r="H38" s="5">
        <v>36</v>
      </c>
      <c r="I38" s="5">
        <v>6</v>
      </c>
      <c r="J38" s="5">
        <v>6</v>
      </c>
      <c r="K38" s="5">
        <v>7.5</v>
      </c>
      <c r="L38" s="5" t="s">
        <v>90</v>
      </c>
      <c r="M38" s="17">
        <v>3</v>
      </c>
      <c r="N38" s="17">
        <v>240</v>
      </c>
      <c r="O38" s="17">
        <v>145.8</v>
      </c>
      <c r="P38" s="17">
        <v>94.2</v>
      </c>
      <c r="Q38" s="17"/>
    </row>
    <row r="39" ht="33.75" spans="1:17">
      <c r="A39" s="5">
        <v>21</v>
      </c>
      <c r="B39" s="5" t="s">
        <v>935</v>
      </c>
      <c r="C39" s="5" t="s">
        <v>820</v>
      </c>
      <c r="D39" s="13" t="s">
        <v>1393</v>
      </c>
      <c r="E39" s="5" t="s">
        <v>940</v>
      </c>
      <c r="F39" s="13" t="s">
        <v>1179</v>
      </c>
      <c r="G39" s="5" t="s">
        <v>1180</v>
      </c>
      <c r="H39" s="5">
        <v>60</v>
      </c>
      <c r="I39" s="5">
        <v>3</v>
      </c>
      <c r="J39" s="5">
        <v>20</v>
      </c>
      <c r="K39" s="5">
        <v>7.5</v>
      </c>
      <c r="L39" s="5" t="s">
        <v>90</v>
      </c>
      <c r="M39" s="17">
        <v>1.5</v>
      </c>
      <c r="N39" s="17">
        <v>348.9</v>
      </c>
      <c r="O39" s="17">
        <v>243</v>
      </c>
      <c r="P39" s="17">
        <v>105.9</v>
      </c>
      <c r="Q39" s="17"/>
    </row>
    <row r="40" spans="1:17">
      <c r="A40" s="5">
        <v>22</v>
      </c>
      <c r="B40" s="5" t="s">
        <v>935</v>
      </c>
      <c r="C40" s="5" t="s">
        <v>820</v>
      </c>
      <c r="D40" s="13" t="s">
        <v>1394</v>
      </c>
      <c r="E40" s="5" t="s">
        <v>940</v>
      </c>
      <c r="F40" s="13" t="s">
        <v>1395</v>
      </c>
      <c r="G40" s="5" t="s">
        <v>1396</v>
      </c>
      <c r="H40" s="5">
        <v>10</v>
      </c>
      <c r="I40" s="5">
        <v>1</v>
      </c>
      <c r="J40" s="5">
        <v>10</v>
      </c>
      <c r="K40" s="5">
        <v>7.5</v>
      </c>
      <c r="L40" s="5" t="s">
        <v>90</v>
      </c>
      <c r="M40" s="17">
        <v>1.5</v>
      </c>
      <c r="N40" s="17">
        <v>142.7</v>
      </c>
      <c r="O40" s="17">
        <v>40.5</v>
      </c>
      <c r="P40" s="17">
        <v>102.2</v>
      </c>
      <c r="Q40" s="17"/>
    </row>
    <row r="41" spans="1:17">
      <c r="A41" s="5">
        <v>23</v>
      </c>
      <c r="B41" s="5" t="s">
        <v>935</v>
      </c>
      <c r="C41" s="5" t="s">
        <v>820</v>
      </c>
      <c r="D41" s="13" t="s">
        <v>1397</v>
      </c>
      <c r="E41" s="5" t="s">
        <v>940</v>
      </c>
      <c r="F41" s="13" t="s">
        <v>1395</v>
      </c>
      <c r="G41" s="5" t="s">
        <v>1396</v>
      </c>
      <c r="H41" s="5"/>
      <c r="I41" s="5"/>
      <c r="J41" s="5"/>
      <c r="K41" s="5"/>
      <c r="L41" s="5"/>
      <c r="M41" s="17">
        <v>1.5</v>
      </c>
      <c r="N41" s="17">
        <v>0</v>
      </c>
      <c r="O41" s="17">
        <v>0</v>
      </c>
      <c r="P41" s="17">
        <v>0</v>
      </c>
      <c r="Q41" s="17"/>
    </row>
    <row r="42" ht="22.5" spans="1:17">
      <c r="A42" s="5">
        <v>24</v>
      </c>
      <c r="B42" s="5" t="s">
        <v>935</v>
      </c>
      <c r="C42" s="5" t="s">
        <v>820</v>
      </c>
      <c r="D42" s="13" t="s">
        <v>1398</v>
      </c>
      <c r="E42" s="5" t="s">
        <v>940</v>
      </c>
      <c r="F42" s="13" t="s">
        <v>1024</v>
      </c>
      <c r="G42" s="5" t="s">
        <v>1020</v>
      </c>
      <c r="H42" s="5">
        <v>39</v>
      </c>
      <c r="I42" s="5">
        <v>3</v>
      </c>
      <c r="J42" s="5">
        <v>13</v>
      </c>
      <c r="K42" s="5">
        <v>7.5</v>
      </c>
      <c r="L42" s="5" t="s">
        <v>90</v>
      </c>
      <c r="M42" s="17">
        <v>1.5</v>
      </c>
      <c r="N42" s="17">
        <v>240.3</v>
      </c>
      <c r="O42" s="17">
        <v>158</v>
      </c>
      <c r="P42" s="17">
        <v>82.3</v>
      </c>
      <c r="Q42" s="17"/>
    </row>
    <row r="43" spans="1:17">
      <c r="A43" s="5">
        <v>25</v>
      </c>
      <c r="B43" s="5" t="s">
        <v>935</v>
      </c>
      <c r="C43" s="5" t="s">
        <v>820</v>
      </c>
      <c r="D43" s="13" t="s">
        <v>1399</v>
      </c>
      <c r="E43" s="5" t="s">
        <v>940</v>
      </c>
      <c r="F43" s="13" t="s">
        <v>1400</v>
      </c>
      <c r="G43" s="5" t="s">
        <v>1027</v>
      </c>
      <c r="H43" s="5">
        <v>26</v>
      </c>
      <c r="I43" s="5">
        <v>2</v>
      </c>
      <c r="J43" s="5">
        <v>13</v>
      </c>
      <c r="K43" s="5">
        <v>7.5</v>
      </c>
      <c r="L43" s="5" t="s">
        <v>90</v>
      </c>
      <c r="M43" s="17">
        <v>1.5</v>
      </c>
      <c r="N43" s="17">
        <v>175.1</v>
      </c>
      <c r="O43" s="17">
        <v>105.3</v>
      </c>
      <c r="P43" s="17">
        <v>69.8</v>
      </c>
      <c r="Q43" s="17"/>
    </row>
    <row r="44" ht="22.5" spans="1:17">
      <c r="A44" s="5">
        <v>26</v>
      </c>
      <c r="B44" s="5" t="s">
        <v>935</v>
      </c>
      <c r="C44" s="5" t="s">
        <v>820</v>
      </c>
      <c r="D44" s="13" t="s">
        <v>1401</v>
      </c>
      <c r="E44" s="5" t="s">
        <v>940</v>
      </c>
      <c r="F44" s="13" t="s">
        <v>1402</v>
      </c>
      <c r="G44" s="5" t="s">
        <v>1403</v>
      </c>
      <c r="H44" s="5">
        <v>26</v>
      </c>
      <c r="I44" s="5">
        <v>2</v>
      </c>
      <c r="J44" s="5">
        <v>13</v>
      </c>
      <c r="K44" s="5">
        <v>7.5</v>
      </c>
      <c r="L44" s="5" t="s">
        <v>90</v>
      </c>
      <c r="M44" s="17">
        <v>1.5</v>
      </c>
      <c r="N44" s="17">
        <v>173.4</v>
      </c>
      <c r="O44" s="17">
        <v>105.3</v>
      </c>
      <c r="P44" s="17">
        <v>68.1</v>
      </c>
      <c r="Q44" s="17"/>
    </row>
    <row r="45" ht="22.5" spans="1:17">
      <c r="A45" s="5">
        <v>27</v>
      </c>
      <c r="B45" s="5" t="s">
        <v>935</v>
      </c>
      <c r="C45" s="5" t="s">
        <v>830</v>
      </c>
      <c r="D45" s="13" t="s">
        <v>1404</v>
      </c>
      <c r="E45" s="5" t="s">
        <v>940</v>
      </c>
      <c r="F45" s="13" t="s">
        <v>1405</v>
      </c>
      <c r="G45" s="5" t="s">
        <v>1406</v>
      </c>
      <c r="H45" s="5">
        <v>80</v>
      </c>
      <c r="I45" s="5">
        <v>4</v>
      </c>
      <c r="J45" s="5">
        <v>20</v>
      </c>
      <c r="K45" s="5">
        <v>7</v>
      </c>
      <c r="L45" s="5">
        <v>2018</v>
      </c>
      <c r="M45" s="17">
        <v>3</v>
      </c>
      <c r="N45" s="17">
        <v>498</v>
      </c>
      <c r="O45" s="17">
        <v>302.4</v>
      </c>
      <c r="P45" s="17">
        <v>195.6</v>
      </c>
      <c r="Q45" s="17"/>
    </row>
    <row r="46" spans="1:17">
      <c r="A46" s="5">
        <v>28</v>
      </c>
      <c r="B46" s="5" t="s">
        <v>935</v>
      </c>
      <c r="C46" s="5" t="s">
        <v>830</v>
      </c>
      <c r="D46" s="13" t="s">
        <v>1407</v>
      </c>
      <c r="E46" s="5" t="s">
        <v>940</v>
      </c>
      <c r="F46" s="13" t="s">
        <v>1107</v>
      </c>
      <c r="G46" s="5" t="s">
        <v>1229</v>
      </c>
      <c r="H46" s="5"/>
      <c r="I46" s="5"/>
      <c r="J46" s="5"/>
      <c r="K46" s="5"/>
      <c r="L46" s="5"/>
      <c r="M46" s="17">
        <v>1.5</v>
      </c>
      <c r="N46" s="17">
        <v>0</v>
      </c>
      <c r="O46" s="17">
        <v>0</v>
      </c>
      <c r="P46" s="17">
        <v>0</v>
      </c>
      <c r="Q46" s="17"/>
    </row>
    <row r="47" ht="22.5" spans="1:17">
      <c r="A47" s="5">
        <v>29</v>
      </c>
      <c r="B47" s="5" t="s">
        <v>935</v>
      </c>
      <c r="C47" s="5" t="s">
        <v>830</v>
      </c>
      <c r="D47" s="13" t="s">
        <v>1408</v>
      </c>
      <c r="E47" s="5" t="s">
        <v>940</v>
      </c>
      <c r="F47" s="13" t="s">
        <v>1409</v>
      </c>
      <c r="G47" s="5" t="s">
        <v>1410</v>
      </c>
      <c r="H47" s="5"/>
      <c r="I47" s="5"/>
      <c r="J47" s="5"/>
      <c r="K47" s="5"/>
      <c r="L47" s="5"/>
      <c r="M47" s="17">
        <v>1.5</v>
      </c>
      <c r="N47" s="17">
        <v>0</v>
      </c>
      <c r="O47" s="17">
        <v>0</v>
      </c>
      <c r="P47" s="17">
        <v>0</v>
      </c>
      <c r="Q47" s="17"/>
    </row>
    <row r="48" spans="1:17">
      <c r="A48" s="5">
        <v>30</v>
      </c>
      <c r="B48" s="5" t="s">
        <v>935</v>
      </c>
      <c r="C48" s="5" t="s">
        <v>830</v>
      </c>
      <c r="D48" s="13" t="s">
        <v>1411</v>
      </c>
      <c r="E48" s="5" t="s">
        <v>940</v>
      </c>
      <c r="F48" s="13" t="s">
        <v>1252</v>
      </c>
      <c r="G48" s="5" t="s">
        <v>1253</v>
      </c>
      <c r="H48" s="5">
        <v>48</v>
      </c>
      <c r="I48" s="5">
        <v>3</v>
      </c>
      <c r="J48" s="5">
        <v>16</v>
      </c>
      <c r="K48" s="5">
        <v>7</v>
      </c>
      <c r="L48" s="5">
        <v>2018</v>
      </c>
      <c r="M48" s="17">
        <v>1.5</v>
      </c>
      <c r="N48" s="17">
        <v>277</v>
      </c>
      <c r="O48" s="17">
        <v>181.4</v>
      </c>
      <c r="P48" s="17">
        <v>95.6</v>
      </c>
      <c r="Q48" s="17"/>
    </row>
    <row r="49" spans="1:17">
      <c r="A49" s="5">
        <v>31</v>
      </c>
      <c r="B49" s="5" t="s">
        <v>935</v>
      </c>
      <c r="C49" s="5" t="s">
        <v>830</v>
      </c>
      <c r="D49" s="13" t="s">
        <v>1412</v>
      </c>
      <c r="E49" s="5" t="s">
        <v>940</v>
      </c>
      <c r="F49" s="13" t="s">
        <v>1413</v>
      </c>
      <c r="G49" s="5" t="s">
        <v>1414</v>
      </c>
      <c r="H49" s="5">
        <v>26</v>
      </c>
      <c r="I49" s="5">
        <v>2</v>
      </c>
      <c r="J49" s="5">
        <v>13</v>
      </c>
      <c r="K49" s="5">
        <v>7</v>
      </c>
      <c r="L49" s="5">
        <v>2018</v>
      </c>
      <c r="M49" s="17">
        <v>1.5</v>
      </c>
      <c r="N49" s="17">
        <v>140</v>
      </c>
      <c r="O49" s="17">
        <v>98.3</v>
      </c>
      <c r="P49" s="17">
        <v>41.7</v>
      </c>
      <c r="Q49" s="17"/>
    </row>
    <row r="50" ht="22.5" spans="1:17">
      <c r="A50" s="5">
        <v>32</v>
      </c>
      <c r="B50" s="5" t="s">
        <v>935</v>
      </c>
      <c r="C50" s="5" t="s">
        <v>830</v>
      </c>
      <c r="D50" s="13" t="s">
        <v>1415</v>
      </c>
      <c r="E50" s="5" t="s">
        <v>940</v>
      </c>
      <c r="F50" s="13" t="s">
        <v>1255</v>
      </c>
      <c r="G50" s="5" t="s">
        <v>1256</v>
      </c>
      <c r="H50" s="5">
        <v>48</v>
      </c>
      <c r="I50" s="5">
        <v>3</v>
      </c>
      <c r="J50" s="5">
        <v>16</v>
      </c>
      <c r="K50" s="5">
        <v>7</v>
      </c>
      <c r="L50" s="5">
        <v>2018</v>
      </c>
      <c r="M50" s="17">
        <v>1.5</v>
      </c>
      <c r="N50" s="17">
        <v>273</v>
      </c>
      <c r="O50" s="17">
        <v>181.4</v>
      </c>
      <c r="P50" s="17">
        <v>91.6</v>
      </c>
      <c r="Q50" s="17"/>
    </row>
    <row r="51" ht="22.5" spans="1:17">
      <c r="A51" s="5">
        <v>33</v>
      </c>
      <c r="B51" s="5" t="s">
        <v>935</v>
      </c>
      <c r="C51" s="5" t="s">
        <v>830</v>
      </c>
      <c r="D51" s="13" t="s">
        <v>1416</v>
      </c>
      <c r="E51" s="5" t="s">
        <v>940</v>
      </c>
      <c r="F51" s="13" t="s">
        <v>1417</v>
      </c>
      <c r="G51" s="5" t="s">
        <v>1418</v>
      </c>
      <c r="H51" s="5">
        <v>18</v>
      </c>
      <c r="I51" s="5">
        <v>1</v>
      </c>
      <c r="J51" s="5">
        <v>13</v>
      </c>
      <c r="K51" s="5">
        <v>6</v>
      </c>
      <c r="L51" s="5">
        <v>2018</v>
      </c>
      <c r="M51" s="17">
        <v>1.5</v>
      </c>
      <c r="N51" s="17">
        <v>109</v>
      </c>
      <c r="O51" s="17">
        <v>42.1</v>
      </c>
      <c r="P51" s="17">
        <v>66.9</v>
      </c>
      <c r="Q51" s="17"/>
    </row>
    <row r="52" ht="22.5" spans="1:17">
      <c r="A52" s="5">
        <v>34</v>
      </c>
      <c r="B52" s="5" t="s">
        <v>935</v>
      </c>
      <c r="C52" s="5" t="s">
        <v>830</v>
      </c>
      <c r="D52" s="13" t="s">
        <v>1419</v>
      </c>
      <c r="E52" s="5" t="s">
        <v>940</v>
      </c>
      <c r="F52" s="13" t="s">
        <v>1420</v>
      </c>
      <c r="G52" s="5" t="s">
        <v>1421</v>
      </c>
      <c r="H52" s="5">
        <v>26</v>
      </c>
      <c r="I52" s="5">
        <v>2</v>
      </c>
      <c r="J52" s="5">
        <v>13</v>
      </c>
      <c r="K52" s="5">
        <v>7</v>
      </c>
      <c r="L52" s="5">
        <v>2018</v>
      </c>
      <c r="M52" s="17">
        <v>1.5</v>
      </c>
      <c r="N52" s="17">
        <v>168</v>
      </c>
      <c r="O52" s="17">
        <v>98.3</v>
      </c>
      <c r="P52" s="17">
        <v>69.7</v>
      </c>
      <c r="Q52" s="17"/>
    </row>
    <row r="53" ht="22.5" spans="1:17">
      <c r="A53" s="5">
        <v>35</v>
      </c>
      <c r="B53" s="5" t="s">
        <v>935</v>
      </c>
      <c r="C53" s="5" t="s">
        <v>830</v>
      </c>
      <c r="D53" s="13" t="s">
        <v>1422</v>
      </c>
      <c r="E53" s="5" t="s">
        <v>940</v>
      </c>
      <c r="F53" s="13" t="s">
        <v>1423</v>
      </c>
      <c r="G53" s="5" t="s">
        <v>1424</v>
      </c>
      <c r="H53" s="5">
        <v>80</v>
      </c>
      <c r="I53" s="5">
        <v>4</v>
      </c>
      <c r="J53" s="5">
        <v>20</v>
      </c>
      <c r="K53" s="5">
        <v>7</v>
      </c>
      <c r="L53" s="5">
        <v>2018</v>
      </c>
      <c r="M53" s="17">
        <v>1.5</v>
      </c>
      <c r="N53" s="17">
        <v>432</v>
      </c>
      <c r="O53" s="17">
        <v>302.4</v>
      </c>
      <c r="P53" s="17">
        <v>129.6</v>
      </c>
      <c r="Q53" s="17"/>
    </row>
    <row r="54" ht="22.5" spans="1:17">
      <c r="A54" s="5">
        <v>36</v>
      </c>
      <c r="B54" s="5" t="s">
        <v>935</v>
      </c>
      <c r="C54" s="5" t="s">
        <v>830</v>
      </c>
      <c r="D54" s="13" t="s">
        <v>1425</v>
      </c>
      <c r="E54" s="5" t="s">
        <v>940</v>
      </c>
      <c r="F54" s="13" t="s">
        <v>1426</v>
      </c>
      <c r="G54" s="5" t="s">
        <v>1427</v>
      </c>
      <c r="H54" s="5">
        <v>80</v>
      </c>
      <c r="I54" s="5">
        <v>4</v>
      </c>
      <c r="J54" s="5">
        <v>20</v>
      </c>
      <c r="K54" s="5">
        <v>7</v>
      </c>
      <c r="L54" s="5">
        <v>2018</v>
      </c>
      <c r="M54" s="17">
        <v>3</v>
      </c>
      <c r="N54" s="17">
        <v>487</v>
      </c>
      <c r="O54" s="17">
        <v>302.4</v>
      </c>
      <c r="P54" s="17">
        <v>184.6</v>
      </c>
      <c r="Q54" s="17"/>
    </row>
    <row r="55" spans="1:17">
      <c r="A55" s="5">
        <v>37</v>
      </c>
      <c r="B55" s="5" t="s">
        <v>935</v>
      </c>
      <c r="C55" s="5" t="s">
        <v>830</v>
      </c>
      <c r="D55" s="13" t="s">
        <v>1428</v>
      </c>
      <c r="E55" s="5" t="s">
        <v>940</v>
      </c>
      <c r="F55" s="13" t="s">
        <v>1429</v>
      </c>
      <c r="G55" s="5" t="s">
        <v>1430</v>
      </c>
      <c r="H55" s="5">
        <v>60</v>
      </c>
      <c r="I55" s="5">
        <v>3</v>
      </c>
      <c r="J55" s="5">
        <v>20</v>
      </c>
      <c r="K55" s="5">
        <v>7</v>
      </c>
      <c r="L55" s="5" t="s">
        <v>90</v>
      </c>
      <c r="M55" s="17">
        <v>3</v>
      </c>
      <c r="N55" s="17">
        <v>396</v>
      </c>
      <c r="O55" s="17">
        <v>226.8</v>
      </c>
      <c r="P55" s="17">
        <v>169.2</v>
      </c>
      <c r="Q55" s="17"/>
    </row>
    <row r="56" spans="1:17">
      <c r="A56" s="5">
        <v>38</v>
      </c>
      <c r="B56" s="5" t="s">
        <v>935</v>
      </c>
      <c r="C56" s="5" t="s">
        <v>830</v>
      </c>
      <c r="D56" s="13" t="s">
        <v>1431</v>
      </c>
      <c r="E56" s="5" t="s">
        <v>940</v>
      </c>
      <c r="F56" s="13" t="s">
        <v>1432</v>
      </c>
      <c r="G56" s="5" t="s">
        <v>1433</v>
      </c>
      <c r="H56" s="5">
        <v>60</v>
      </c>
      <c r="I56" s="5">
        <v>3</v>
      </c>
      <c r="J56" s="5">
        <v>20</v>
      </c>
      <c r="K56" s="5">
        <v>7</v>
      </c>
      <c r="L56" s="5">
        <v>2018</v>
      </c>
      <c r="M56" s="17">
        <v>3</v>
      </c>
      <c r="N56" s="17">
        <v>377</v>
      </c>
      <c r="O56" s="17">
        <v>226.8</v>
      </c>
      <c r="P56" s="17">
        <v>150.2</v>
      </c>
      <c r="Q56" s="17"/>
    </row>
    <row r="57" spans="1:17">
      <c r="A57" s="5">
        <v>39</v>
      </c>
      <c r="B57" s="5" t="s">
        <v>935</v>
      </c>
      <c r="C57" s="5" t="s">
        <v>830</v>
      </c>
      <c r="D57" s="13" t="s">
        <v>1434</v>
      </c>
      <c r="E57" s="5" t="s">
        <v>940</v>
      </c>
      <c r="F57" s="13" t="s">
        <v>1119</v>
      </c>
      <c r="G57" s="5" t="s">
        <v>1120</v>
      </c>
      <c r="H57" s="5">
        <v>26</v>
      </c>
      <c r="I57" s="5">
        <v>2</v>
      </c>
      <c r="J57" s="5">
        <v>13</v>
      </c>
      <c r="K57" s="5">
        <v>6</v>
      </c>
      <c r="L57" s="5">
        <v>2018</v>
      </c>
      <c r="M57" s="17">
        <v>1.5</v>
      </c>
      <c r="N57" s="17">
        <v>186</v>
      </c>
      <c r="O57" s="17">
        <v>84.2</v>
      </c>
      <c r="P57" s="17">
        <v>101.8</v>
      </c>
      <c r="Q57" s="17"/>
    </row>
    <row r="58" spans="1:17">
      <c r="A58" s="5">
        <v>40</v>
      </c>
      <c r="B58" s="5"/>
      <c r="C58" s="5" t="s">
        <v>308</v>
      </c>
      <c r="D58" s="13" t="s">
        <v>1435</v>
      </c>
      <c r="E58" s="5" t="s">
        <v>944</v>
      </c>
      <c r="F58" s="13" t="s">
        <v>1436</v>
      </c>
      <c r="G58" s="5" t="s">
        <v>1437</v>
      </c>
      <c r="H58" s="5">
        <v>39</v>
      </c>
      <c r="I58" s="5">
        <v>3</v>
      </c>
      <c r="J58" s="5">
        <v>13</v>
      </c>
      <c r="K58" s="5">
        <v>8</v>
      </c>
      <c r="L58" s="5" t="s">
        <v>90</v>
      </c>
      <c r="M58" s="17">
        <v>0</v>
      </c>
      <c r="N58" s="17">
        <v>246.8</v>
      </c>
      <c r="O58" s="17">
        <v>158</v>
      </c>
      <c r="P58" s="17">
        <v>88.8</v>
      </c>
      <c r="Q58" s="17"/>
    </row>
    <row r="59" ht="22.5" spans="1:17">
      <c r="A59" s="12" t="s">
        <v>989</v>
      </c>
      <c r="B59" s="12"/>
      <c r="C59" s="12"/>
      <c r="D59" s="12" t="s">
        <v>1438</v>
      </c>
      <c r="E59" s="12"/>
      <c r="F59" s="14"/>
      <c r="G59" s="12"/>
      <c r="H59" s="12">
        <f>H60+H65</f>
        <v>599</v>
      </c>
      <c r="I59" s="12"/>
      <c r="J59" s="12"/>
      <c r="K59" s="12"/>
      <c r="L59" s="12"/>
      <c r="M59" s="17"/>
      <c r="N59" s="15">
        <f t="shared" ref="N59:P59" si="4">N60+N65</f>
        <v>4055</v>
      </c>
      <c r="O59" s="15">
        <f t="shared" si="4"/>
        <v>2364.2</v>
      </c>
      <c r="P59" s="15">
        <f t="shared" si="4"/>
        <v>1690.8</v>
      </c>
      <c r="Q59" s="15"/>
    </row>
    <row r="60" ht="22.5" spans="1:17">
      <c r="A60" s="12" t="s">
        <v>1326</v>
      </c>
      <c r="B60" s="12"/>
      <c r="C60" s="12"/>
      <c r="D60" s="12" t="s">
        <v>1439</v>
      </c>
      <c r="E60" s="12"/>
      <c r="F60" s="14"/>
      <c r="G60" s="12"/>
      <c r="H60" s="15">
        <f>SUM(H61:H64)</f>
        <v>30</v>
      </c>
      <c r="I60" s="12"/>
      <c r="J60" s="12"/>
      <c r="K60" s="12"/>
      <c r="L60" s="12"/>
      <c r="M60" s="17"/>
      <c r="N60" s="15">
        <f t="shared" ref="N60:P60" si="5">SUM(N61:N64)</f>
        <v>316.9</v>
      </c>
      <c r="O60" s="15">
        <f t="shared" si="5"/>
        <v>119.3</v>
      </c>
      <c r="P60" s="15">
        <f t="shared" si="5"/>
        <v>197.6</v>
      </c>
      <c r="Q60" s="15"/>
    </row>
    <row r="61" spans="1:17">
      <c r="A61" s="5">
        <v>1</v>
      </c>
      <c r="B61" s="5" t="s">
        <v>935</v>
      </c>
      <c r="C61" s="5" t="s">
        <v>936</v>
      </c>
      <c r="D61" s="13" t="s">
        <v>1440</v>
      </c>
      <c r="E61" s="5" t="s">
        <v>944</v>
      </c>
      <c r="F61" s="13" t="s">
        <v>938</v>
      </c>
      <c r="G61" s="5" t="s">
        <v>939</v>
      </c>
      <c r="H61" s="5">
        <v>8</v>
      </c>
      <c r="I61" s="5">
        <v>1</v>
      </c>
      <c r="J61" s="5">
        <v>8</v>
      </c>
      <c r="K61" s="5">
        <v>7</v>
      </c>
      <c r="L61" s="5">
        <v>2018</v>
      </c>
      <c r="M61" s="17"/>
      <c r="N61" s="17">
        <v>91.2</v>
      </c>
      <c r="O61" s="17">
        <v>30.2</v>
      </c>
      <c r="P61" s="17">
        <v>61</v>
      </c>
      <c r="Q61" s="17"/>
    </row>
    <row r="62" spans="1:17">
      <c r="A62" s="5">
        <v>2</v>
      </c>
      <c r="B62" s="5" t="s">
        <v>935</v>
      </c>
      <c r="C62" s="5" t="s">
        <v>804</v>
      </c>
      <c r="D62" s="13" t="s">
        <v>1441</v>
      </c>
      <c r="E62" s="5" t="s">
        <v>944</v>
      </c>
      <c r="F62" s="13" t="s">
        <v>1330</v>
      </c>
      <c r="G62" s="5" t="s">
        <v>1331</v>
      </c>
      <c r="H62" s="5">
        <v>6</v>
      </c>
      <c r="I62" s="5">
        <v>1</v>
      </c>
      <c r="J62" s="5">
        <v>6</v>
      </c>
      <c r="K62" s="5">
        <v>10</v>
      </c>
      <c r="L62" s="5">
        <v>2018</v>
      </c>
      <c r="M62" s="17"/>
      <c r="N62" s="17">
        <v>88.5</v>
      </c>
      <c r="O62" s="17">
        <v>24.3</v>
      </c>
      <c r="P62" s="17">
        <v>64.2</v>
      </c>
      <c r="Q62" s="17"/>
    </row>
    <row r="63" spans="1:17">
      <c r="A63" s="5">
        <v>3</v>
      </c>
      <c r="B63" s="5" t="s">
        <v>935</v>
      </c>
      <c r="C63" s="5" t="s">
        <v>804</v>
      </c>
      <c r="D63" s="13" t="s">
        <v>1442</v>
      </c>
      <c r="E63" s="5" t="s">
        <v>944</v>
      </c>
      <c r="F63" s="13" t="s">
        <v>1443</v>
      </c>
      <c r="G63" s="5" t="s">
        <v>1444</v>
      </c>
      <c r="H63" s="5">
        <v>6</v>
      </c>
      <c r="I63" s="5">
        <v>1</v>
      </c>
      <c r="J63" s="5">
        <v>6</v>
      </c>
      <c r="K63" s="5">
        <v>10</v>
      </c>
      <c r="L63" s="5">
        <v>2018</v>
      </c>
      <c r="M63" s="17"/>
      <c r="N63" s="17">
        <v>75</v>
      </c>
      <c r="O63" s="17">
        <v>24.3</v>
      </c>
      <c r="P63" s="17">
        <v>50.7</v>
      </c>
      <c r="Q63" s="17"/>
    </row>
    <row r="64" ht="22.5" spans="1:17">
      <c r="A64" s="5">
        <v>4</v>
      </c>
      <c r="B64" s="5" t="s">
        <v>935</v>
      </c>
      <c r="C64" s="5" t="s">
        <v>830</v>
      </c>
      <c r="D64" s="13" t="s">
        <v>1445</v>
      </c>
      <c r="E64" s="5" t="s">
        <v>940</v>
      </c>
      <c r="F64" s="13" t="s">
        <v>987</v>
      </c>
      <c r="G64" s="5" t="s">
        <v>988</v>
      </c>
      <c r="H64" s="5">
        <v>10</v>
      </c>
      <c r="I64" s="5">
        <v>1</v>
      </c>
      <c r="J64" s="5">
        <v>10</v>
      </c>
      <c r="K64" s="5">
        <v>10</v>
      </c>
      <c r="L64" s="5">
        <v>2018</v>
      </c>
      <c r="M64" s="17"/>
      <c r="N64" s="17">
        <v>62.2</v>
      </c>
      <c r="O64" s="17">
        <v>40.5</v>
      </c>
      <c r="P64" s="17">
        <v>21.7</v>
      </c>
      <c r="Q64" s="17"/>
    </row>
    <row r="65" ht="22.5" spans="1:17">
      <c r="A65" s="12" t="s">
        <v>1340</v>
      </c>
      <c r="B65" s="12"/>
      <c r="C65" s="12"/>
      <c r="D65" s="12" t="s">
        <v>1446</v>
      </c>
      <c r="E65" s="12"/>
      <c r="F65" s="14"/>
      <c r="G65" s="12"/>
      <c r="H65" s="12">
        <f>SUM(H66:H90)</f>
        <v>569</v>
      </c>
      <c r="I65" s="12"/>
      <c r="J65" s="12"/>
      <c r="K65" s="12"/>
      <c r="L65" s="12"/>
      <c r="M65" s="17"/>
      <c r="N65" s="15">
        <f t="shared" ref="N65:P65" si="6">SUM(N66:N90)</f>
        <v>3738.1</v>
      </c>
      <c r="O65" s="15">
        <f t="shared" si="6"/>
        <v>2244.9</v>
      </c>
      <c r="P65" s="15">
        <f t="shared" si="6"/>
        <v>1493.2</v>
      </c>
      <c r="Q65" s="15"/>
    </row>
    <row r="66" ht="22.5" spans="1:17">
      <c r="A66" s="5">
        <v>1</v>
      </c>
      <c r="B66" s="5" t="s">
        <v>85</v>
      </c>
      <c r="C66" s="5" t="s">
        <v>1447</v>
      </c>
      <c r="D66" s="13" t="s">
        <v>1448</v>
      </c>
      <c r="E66" s="5" t="s">
        <v>940</v>
      </c>
      <c r="F66" s="13" t="s">
        <v>1449</v>
      </c>
      <c r="G66" s="5" t="s">
        <v>1450</v>
      </c>
      <c r="H66" s="18">
        <v>30</v>
      </c>
      <c r="I66" s="18">
        <v>3</v>
      </c>
      <c r="J66" s="18">
        <v>10</v>
      </c>
      <c r="K66" s="5">
        <v>8</v>
      </c>
      <c r="L66" s="5" t="s">
        <v>90</v>
      </c>
      <c r="M66" s="17">
        <v>0</v>
      </c>
      <c r="N66" s="17">
        <v>182.9</v>
      </c>
      <c r="O66" s="17">
        <v>121.5</v>
      </c>
      <c r="P66" s="17">
        <v>61.4</v>
      </c>
      <c r="Q66" s="17"/>
    </row>
    <row r="67" ht="22.5" spans="1:17">
      <c r="A67" s="5">
        <v>2</v>
      </c>
      <c r="B67" s="5" t="s">
        <v>85</v>
      </c>
      <c r="C67" s="5" t="s">
        <v>125</v>
      </c>
      <c r="D67" s="13" t="s">
        <v>1451</v>
      </c>
      <c r="E67" s="5" t="s">
        <v>944</v>
      </c>
      <c r="F67" s="13" t="s">
        <v>1452</v>
      </c>
      <c r="G67" s="5" t="s">
        <v>1453</v>
      </c>
      <c r="H67" s="5">
        <v>30</v>
      </c>
      <c r="I67" s="5">
        <v>3</v>
      </c>
      <c r="J67" s="5">
        <v>10</v>
      </c>
      <c r="K67" s="5">
        <v>8</v>
      </c>
      <c r="L67" s="5" t="s">
        <v>90</v>
      </c>
      <c r="M67" s="17">
        <v>0</v>
      </c>
      <c r="N67" s="17">
        <v>232.8</v>
      </c>
      <c r="O67" s="17">
        <v>121.5</v>
      </c>
      <c r="P67" s="17">
        <v>111.3</v>
      </c>
      <c r="Q67" s="17"/>
    </row>
    <row r="68" ht="22.5" spans="1:17">
      <c r="A68" s="5">
        <v>3</v>
      </c>
      <c r="B68" s="5" t="s">
        <v>85</v>
      </c>
      <c r="C68" s="5" t="s">
        <v>125</v>
      </c>
      <c r="D68" s="13" t="s">
        <v>1454</v>
      </c>
      <c r="E68" s="5" t="s">
        <v>944</v>
      </c>
      <c r="F68" s="13" t="s">
        <v>1455</v>
      </c>
      <c r="G68" s="5" t="s">
        <v>1456</v>
      </c>
      <c r="H68" s="5">
        <v>26</v>
      </c>
      <c r="I68" s="5">
        <v>2</v>
      </c>
      <c r="J68" s="5">
        <v>13</v>
      </c>
      <c r="K68" s="5">
        <v>8</v>
      </c>
      <c r="L68" s="5" t="s">
        <v>90</v>
      </c>
      <c r="M68" s="17">
        <v>0</v>
      </c>
      <c r="N68" s="17">
        <v>203.2</v>
      </c>
      <c r="O68" s="17">
        <v>105.3</v>
      </c>
      <c r="P68" s="17">
        <v>97.9</v>
      </c>
      <c r="Q68" s="17"/>
    </row>
    <row r="69" ht="22.5" spans="1:17">
      <c r="A69" s="5">
        <v>4</v>
      </c>
      <c r="B69" s="5" t="s">
        <v>447</v>
      </c>
      <c r="C69" s="5" t="s">
        <v>453</v>
      </c>
      <c r="D69" s="13" t="s">
        <v>1457</v>
      </c>
      <c r="E69" s="5" t="s">
        <v>944</v>
      </c>
      <c r="F69" s="13" t="s">
        <v>1458</v>
      </c>
      <c r="G69" s="5" t="s">
        <v>1459</v>
      </c>
      <c r="H69" s="5">
        <v>26</v>
      </c>
      <c r="I69" s="5">
        <v>2</v>
      </c>
      <c r="J69" s="5">
        <v>13</v>
      </c>
      <c r="K69" s="5">
        <v>7.5</v>
      </c>
      <c r="L69" s="5" t="s">
        <v>90</v>
      </c>
      <c r="M69" s="17">
        <v>0</v>
      </c>
      <c r="N69" s="17">
        <v>150.2</v>
      </c>
      <c r="O69" s="17">
        <v>105.3</v>
      </c>
      <c r="P69" s="17">
        <v>44.9</v>
      </c>
      <c r="Q69" s="17"/>
    </row>
    <row r="70" ht="22.5" spans="1:17">
      <c r="A70" s="5">
        <v>5</v>
      </c>
      <c r="B70" s="5" t="s">
        <v>935</v>
      </c>
      <c r="C70" s="5" t="s">
        <v>936</v>
      </c>
      <c r="D70" s="13" t="s">
        <v>1460</v>
      </c>
      <c r="E70" s="5" t="s">
        <v>944</v>
      </c>
      <c r="F70" s="13" t="s">
        <v>1461</v>
      </c>
      <c r="G70" s="5" t="s">
        <v>1462</v>
      </c>
      <c r="H70" s="5">
        <v>8</v>
      </c>
      <c r="I70" s="5">
        <v>1</v>
      </c>
      <c r="J70" s="5">
        <v>8</v>
      </c>
      <c r="K70" s="5">
        <v>7</v>
      </c>
      <c r="L70" s="5" t="s">
        <v>881</v>
      </c>
      <c r="M70" s="17">
        <v>0</v>
      </c>
      <c r="N70" s="17">
        <v>69.8</v>
      </c>
      <c r="O70" s="17">
        <v>30.2</v>
      </c>
      <c r="P70" s="17">
        <v>39.6</v>
      </c>
      <c r="Q70" s="17"/>
    </row>
    <row r="71" ht="22.5" spans="1:17">
      <c r="A71" s="5">
        <v>6</v>
      </c>
      <c r="B71" s="5" t="s">
        <v>935</v>
      </c>
      <c r="C71" s="5" t="s">
        <v>936</v>
      </c>
      <c r="D71" s="13" t="s">
        <v>1463</v>
      </c>
      <c r="E71" s="5" t="s">
        <v>944</v>
      </c>
      <c r="F71" s="13" t="s">
        <v>1464</v>
      </c>
      <c r="G71" s="5" t="s">
        <v>1465</v>
      </c>
      <c r="H71" s="5">
        <v>8</v>
      </c>
      <c r="I71" s="5">
        <v>1</v>
      </c>
      <c r="J71" s="5">
        <v>8</v>
      </c>
      <c r="K71" s="5">
        <v>7</v>
      </c>
      <c r="L71" s="5" t="s">
        <v>881</v>
      </c>
      <c r="M71" s="17">
        <v>0</v>
      </c>
      <c r="N71" s="17">
        <v>108.2</v>
      </c>
      <c r="O71" s="17">
        <v>30.2</v>
      </c>
      <c r="P71" s="17">
        <v>78</v>
      </c>
      <c r="Q71" s="17"/>
    </row>
    <row r="72" ht="22.5" spans="1:17">
      <c r="A72" s="5">
        <v>7</v>
      </c>
      <c r="B72" s="5" t="s">
        <v>935</v>
      </c>
      <c r="C72" s="5" t="s">
        <v>804</v>
      </c>
      <c r="D72" s="13" t="s">
        <v>1466</v>
      </c>
      <c r="E72" s="5" t="s">
        <v>940</v>
      </c>
      <c r="F72" s="13" t="s">
        <v>1467</v>
      </c>
      <c r="G72" s="5" t="s">
        <v>1468</v>
      </c>
      <c r="H72" s="5">
        <v>39</v>
      </c>
      <c r="I72" s="5">
        <v>3</v>
      </c>
      <c r="J72" s="5">
        <v>13</v>
      </c>
      <c r="K72" s="5">
        <v>7.5</v>
      </c>
      <c r="L72" s="5">
        <v>2018</v>
      </c>
      <c r="M72" s="17">
        <v>0</v>
      </c>
      <c r="N72" s="17">
        <v>223.2</v>
      </c>
      <c r="O72" s="17">
        <v>158</v>
      </c>
      <c r="P72" s="17">
        <v>65.2</v>
      </c>
      <c r="Q72" s="17"/>
    </row>
    <row r="73" ht="22.5" spans="1:17">
      <c r="A73" s="5">
        <v>8</v>
      </c>
      <c r="B73" s="5" t="s">
        <v>935</v>
      </c>
      <c r="C73" s="5" t="s">
        <v>804</v>
      </c>
      <c r="D73" s="13" t="s">
        <v>1469</v>
      </c>
      <c r="E73" s="5" t="s">
        <v>944</v>
      </c>
      <c r="F73" s="13" t="s">
        <v>1470</v>
      </c>
      <c r="G73" s="5" t="s">
        <v>1471</v>
      </c>
      <c r="H73" s="5">
        <v>8</v>
      </c>
      <c r="I73" s="5">
        <v>1</v>
      </c>
      <c r="J73" s="5">
        <v>8</v>
      </c>
      <c r="K73" s="5">
        <v>7.5</v>
      </c>
      <c r="L73" s="5">
        <v>2018</v>
      </c>
      <c r="M73" s="17">
        <v>0</v>
      </c>
      <c r="N73" s="17">
        <v>75.8</v>
      </c>
      <c r="O73" s="17">
        <v>32.4</v>
      </c>
      <c r="P73" s="17">
        <v>43.4</v>
      </c>
      <c r="Q73" s="17"/>
    </row>
    <row r="74" spans="1:17">
      <c r="A74" s="5">
        <v>9</v>
      </c>
      <c r="B74" s="5" t="s">
        <v>935</v>
      </c>
      <c r="C74" s="5" t="s">
        <v>804</v>
      </c>
      <c r="D74" s="13" t="s">
        <v>1472</v>
      </c>
      <c r="E74" s="5" t="s">
        <v>944</v>
      </c>
      <c r="F74" s="13" t="s">
        <v>1473</v>
      </c>
      <c r="G74" s="5" t="s">
        <v>1474</v>
      </c>
      <c r="H74" s="5">
        <v>8</v>
      </c>
      <c r="I74" s="5">
        <v>1</v>
      </c>
      <c r="J74" s="5">
        <v>8</v>
      </c>
      <c r="K74" s="5">
        <v>7.5</v>
      </c>
      <c r="L74" s="5">
        <v>2018</v>
      </c>
      <c r="M74" s="17">
        <v>0</v>
      </c>
      <c r="N74" s="17">
        <v>75</v>
      </c>
      <c r="O74" s="17">
        <v>32.4</v>
      </c>
      <c r="P74" s="17">
        <v>42.6</v>
      </c>
      <c r="Q74" s="17"/>
    </row>
    <row r="75" ht="22.5" spans="1:17">
      <c r="A75" s="5">
        <v>10</v>
      </c>
      <c r="B75" s="5" t="s">
        <v>935</v>
      </c>
      <c r="C75" s="5" t="s">
        <v>804</v>
      </c>
      <c r="D75" s="13" t="s">
        <v>1475</v>
      </c>
      <c r="E75" s="5" t="s">
        <v>944</v>
      </c>
      <c r="F75" s="13" t="s">
        <v>1476</v>
      </c>
      <c r="G75" s="5" t="s">
        <v>1477</v>
      </c>
      <c r="H75" s="5">
        <v>6</v>
      </c>
      <c r="I75" s="5">
        <v>1</v>
      </c>
      <c r="J75" s="5">
        <v>6</v>
      </c>
      <c r="K75" s="5">
        <v>7.5</v>
      </c>
      <c r="L75" s="5">
        <v>2018</v>
      </c>
      <c r="M75" s="17">
        <v>0</v>
      </c>
      <c r="N75" s="17">
        <v>54.9</v>
      </c>
      <c r="O75" s="17">
        <v>24.3</v>
      </c>
      <c r="P75" s="17">
        <v>30.6</v>
      </c>
      <c r="Q75" s="17"/>
    </row>
    <row r="76" spans="1:17">
      <c r="A76" s="5">
        <v>11</v>
      </c>
      <c r="B76" s="5" t="s">
        <v>935</v>
      </c>
      <c r="C76" s="5" t="s">
        <v>804</v>
      </c>
      <c r="D76" s="13" t="s">
        <v>1478</v>
      </c>
      <c r="E76" s="5" t="s">
        <v>940</v>
      </c>
      <c r="F76" s="13" t="s">
        <v>1479</v>
      </c>
      <c r="G76" s="5" t="s">
        <v>1480</v>
      </c>
      <c r="H76" s="5">
        <v>26</v>
      </c>
      <c r="I76" s="5">
        <v>2</v>
      </c>
      <c r="J76" s="5">
        <v>13</v>
      </c>
      <c r="K76" s="5">
        <v>7.5</v>
      </c>
      <c r="L76" s="5">
        <v>2018</v>
      </c>
      <c r="M76" s="17">
        <v>0</v>
      </c>
      <c r="N76" s="17">
        <v>212.8</v>
      </c>
      <c r="O76" s="17">
        <v>105.3</v>
      </c>
      <c r="P76" s="17">
        <v>107.5</v>
      </c>
      <c r="Q76" s="17"/>
    </row>
    <row r="77" ht="22.5" spans="1:17">
      <c r="A77" s="5">
        <v>12</v>
      </c>
      <c r="B77" s="5" t="s">
        <v>935</v>
      </c>
      <c r="C77" s="5" t="s">
        <v>804</v>
      </c>
      <c r="D77" s="13" t="s">
        <v>1481</v>
      </c>
      <c r="E77" s="5" t="s">
        <v>944</v>
      </c>
      <c r="F77" s="13" t="s">
        <v>1482</v>
      </c>
      <c r="G77" s="5" t="s">
        <v>1483</v>
      </c>
      <c r="H77" s="5">
        <v>10</v>
      </c>
      <c r="I77" s="5">
        <v>1</v>
      </c>
      <c r="J77" s="5">
        <v>10</v>
      </c>
      <c r="K77" s="5">
        <v>7.5</v>
      </c>
      <c r="L77" s="5">
        <v>2018</v>
      </c>
      <c r="M77" s="17">
        <v>0</v>
      </c>
      <c r="N77" s="17">
        <v>80</v>
      </c>
      <c r="O77" s="17">
        <v>40.5</v>
      </c>
      <c r="P77" s="17">
        <v>39.5</v>
      </c>
      <c r="Q77" s="17"/>
    </row>
    <row r="78" ht="22.5" spans="1:17">
      <c r="A78" s="5">
        <v>13</v>
      </c>
      <c r="B78" s="5" t="s">
        <v>935</v>
      </c>
      <c r="C78" s="5" t="s">
        <v>804</v>
      </c>
      <c r="D78" s="13" t="s">
        <v>1484</v>
      </c>
      <c r="E78" s="5" t="s">
        <v>944</v>
      </c>
      <c r="F78" s="13" t="s">
        <v>992</v>
      </c>
      <c r="G78" s="5" t="s">
        <v>993</v>
      </c>
      <c r="H78" s="5">
        <v>8</v>
      </c>
      <c r="I78" s="5">
        <v>1</v>
      </c>
      <c r="J78" s="5">
        <v>8</v>
      </c>
      <c r="K78" s="5">
        <v>7.5</v>
      </c>
      <c r="L78" s="5">
        <v>2018</v>
      </c>
      <c r="M78" s="17">
        <v>0</v>
      </c>
      <c r="N78" s="17">
        <v>81.7</v>
      </c>
      <c r="O78" s="17">
        <v>32.4</v>
      </c>
      <c r="P78" s="17">
        <v>49.3</v>
      </c>
      <c r="Q78" s="17"/>
    </row>
    <row r="79" spans="1:17">
      <c r="A79" s="5">
        <v>14</v>
      </c>
      <c r="B79" s="5" t="s">
        <v>935</v>
      </c>
      <c r="C79" s="5" t="s">
        <v>804</v>
      </c>
      <c r="D79" s="13" t="s">
        <v>1485</v>
      </c>
      <c r="E79" s="5" t="s">
        <v>944</v>
      </c>
      <c r="F79" s="13" t="s">
        <v>1486</v>
      </c>
      <c r="G79" s="5" t="s">
        <v>1487</v>
      </c>
      <c r="H79" s="5">
        <v>6</v>
      </c>
      <c r="I79" s="5">
        <v>1</v>
      </c>
      <c r="J79" s="5">
        <v>6</v>
      </c>
      <c r="K79" s="5">
        <v>7.5</v>
      </c>
      <c r="L79" s="5">
        <v>2018</v>
      </c>
      <c r="M79" s="17">
        <v>0</v>
      </c>
      <c r="N79" s="17">
        <v>56.2</v>
      </c>
      <c r="O79" s="17">
        <v>24.3</v>
      </c>
      <c r="P79" s="17">
        <v>31.9</v>
      </c>
      <c r="Q79" s="17"/>
    </row>
    <row r="80" ht="22.5" spans="1:17">
      <c r="A80" s="5">
        <v>15</v>
      </c>
      <c r="B80" s="5" t="s">
        <v>935</v>
      </c>
      <c r="C80" s="5" t="s">
        <v>804</v>
      </c>
      <c r="D80" s="13" t="s">
        <v>1488</v>
      </c>
      <c r="E80" s="5" t="s">
        <v>944</v>
      </c>
      <c r="F80" s="13" t="s">
        <v>1375</v>
      </c>
      <c r="G80" s="5" t="s">
        <v>1376</v>
      </c>
      <c r="H80" s="5">
        <v>6</v>
      </c>
      <c r="I80" s="5">
        <v>1</v>
      </c>
      <c r="J80" s="5">
        <v>6</v>
      </c>
      <c r="K80" s="5">
        <v>7.5</v>
      </c>
      <c r="L80" s="5">
        <v>2018</v>
      </c>
      <c r="M80" s="17">
        <v>0</v>
      </c>
      <c r="N80" s="17">
        <v>73</v>
      </c>
      <c r="O80" s="17">
        <v>24.3</v>
      </c>
      <c r="P80" s="17">
        <v>48.7</v>
      </c>
      <c r="Q80" s="17"/>
    </row>
    <row r="81" spans="1:17">
      <c r="A81" s="5">
        <v>16</v>
      </c>
      <c r="B81" s="5" t="s">
        <v>935</v>
      </c>
      <c r="C81" s="5" t="s">
        <v>804</v>
      </c>
      <c r="D81" s="13" t="s">
        <v>1489</v>
      </c>
      <c r="E81" s="5" t="s">
        <v>944</v>
      </c>
      <c r="F81" s="13" t="s">
        <v>1490</v>
      </c>
      <c r="G81" s="5" t="s">
        <v>1491</v>
      </c>
      <c r="H81" s="5">
        <v>10</v>
      </c>
      <c r="I81" s="5">
        <v>1</v>
      </c>
      <c r="J81" s="5">
        <v>10</v>
      </c>
      <c r="K81" s="5">
        <v>7.5</v>
      </c>
      <c r="L81" s="5">
        <v>2018</v>
      </c>
      <c r="M81" s="17">
        <v>0</v>
      </c>
      <c r="N81" s="17">
        <v>87.1</v>
      </c>
      <c r="O81" s="17">
        <v>40.5</v>
      </c>
      <c r="P81" s="17">
        <v>46.6</v>
      </c>
      <c r="Q81" s="17"/>
    </row>
    <row r="82" ht="22.5" spans="1:17">
      <c r="A82" s="5">
        <v>17</v>
      </c>
      <c r="B82" s="5" t="s">
        <v>935</v>
      </c>
      <c r="C82" s="5" t="s">
        <v>804</v>
      </c>
      <c r="D82" s="13" t="s">
        <v>1492</v>
      </c>
      <c r="E82" s="5" t="s">
        <v>940</v>
      </c>
      <c r="F82" s="13" t="s">
        <v>1493</v>
      </c>
      <c r="G82" s="5" t="s">
        <v>1494</v>
      </c>
      <c r="H82" s="5">
        <v>26</v>
      </c>
      <c r="I82" s="5">
        <v>2</v>
      </c>
      <c r="J82" s="5">
        <v>13</v>
      </c>
      <c r="K82" s="5">
        <v>7.5</v>
      </c>
      <c r="L82" s="5">
        <v>2018</v>
      </c>
      <c r="M82" s="17">
        <v>0</v>
      </c>
      <c r="N82" s="17">
        <v>197</v>
      </c>
      <c r="O82" s="17">
        <v>105.3</v>
      </c>
      <c r="P82" s="17">
        <v>91.7</v>
      </c>
      <c r="Q82" s="17"/>
    </row>
    <row r="83" ht="22.5" spans="1:17">
      <c r="A83" s="5">
        <v>18</v>
      </c>
      <c r="B83" s="5" t="s">
        <v>935</v>
      </c>
      <c r="C83" s="5" t="s">
        <v>804</v>
      </c>
      <c r="D83" s="13" t="s">
        <v>1495</v>
      </c>
      <c r="E83" s="5" t="s">
        <v>944</v>
      </c>
      <c r="F83" s="13" t="s">
        <v>1496</v>
      </c>
      <c r="G83" s="5" t="s">
        <v>1497</v>
      </c>
      <c r="H83" s="5">
        <v>20</v>
      </c>
      <c r="I83" s="5">
        <v>2</v>
      </c>
      <c r="J83" s="5">
        <v>10</v>
      </c>
      <c r="K83" s="5">
        <v>7.5</v>
      </c>
      <c r="L83" s="5">
        <v>2018</v>
      </c>
      <c r="M83" s="17">
        <v>0</v>
      </c>
      <c r="N83" s="17">
        <v>136.2</v>
      </c>
      <c r="O83" s="17">
        <v>81</v>
      </c>
      <c r="P83" s="17">
        <v>55.2</v>
      </c>
      <c r="Q83" s="17"/>
    </row>
    <row r="84" spans="1:17">
      <c r="A84" s="5">
        <v>19</v>
      </c>
      <c r="B84" s="5" t="s">
        <v>935</v>
      </c>
      <c r="C84" s="5" t="s">
        <v>804</v>
      </c>
      <c r="D84" s="13" t="s">
        <v>1498</v>
      </c>
      <c r="E84" s="5" t="s">
        <v>944</v>
      </c>
      <c r="F84" s="13" t="s">
        <v>1499</v>
      </c>
      <c r="G84" s="5" t="s">
        <v>1500</v>
      </c>
      <c r="H84" s="5">
        <v>20</v>
      </c>
      <c r="I84" s="5">
        <v>2</v>
      </c>
      <c r="J84" s="5">
        <v>10</v>
      </c>
      <c r="K84" s="5">
        <v>7.5</v>
      </c>
      <c r="L84" s="5">
        <v>2018</v>
      </c>
      <c r="M84" s="17">
        <v>0</v>
      </c>
      <c r="N84" s="17">
        <v>174.3</v>
      </c>
      <c r="O84" s="17">
        <v>81</v>
      </c>
      <c r="P84" s="17">
        <v>93.3</v>
      </c>
      <c r="Q84" s="17"/>
    </row>
    <row r="85" ht="22.5" spans="1:17">
      <c r="A85" s="5">
        <v>20</v>
      </c>
      <c r="B85" s="5" t="s">
        <v>935</v>
      </c>
      <c r="C85" s="5" t="s">
        <v>804</v>
      </c>
      <c r="D85" s="19" t="s">
        <v>1501</v>
      </c>
      <c r="E85" s="20" t="s">
        <v>1502</v>
      </c>
      <c r="F85" s="19" t="s">
        <v>1503</v>
      </c>
      <c r="G85" s="20" t="s">
        <v>1504</v>
      </c>
      <c r="H85" s="5">
        <v>8</v>
      </c>
      <c r="I85" s="5">
        <v>1</v>
      </c>
      <c r="J85" s="5">
        <v>8</v>
      </c>
      <c r="K85" s="5">
        <v>7.5</v>
      </c>
      <c r="L85" s="5">
        <v>2018</v>
      </c>
      <c r="M85" s="17">
        <v>0</v>
      </c>
      <c r="N85" s="17">
        <v>76.5</v>
      </c>
      <c r="O85" s="17">
        <v>32.4</v>
      </c>
      <c r="P85" s="17">
        <v>44.1</v>
      </c>
      <c r="Q85" s="17"/>
    </row>
    <row r="86" spans="1:17">
      <c r="A86" s="5">
        <v>21</v>
      </c>
      <c r="B86" s="5" t="s">
        <v>935</v>
      </c>
      <c r="C86" s="5" t="s">
        <v>815</v>
      </c>
      <c r="D86" s="13" t="s">
        <v>1505</v>
      </c>
      <c r="E86" s="5" t="s">
        <v>940</v>
      </c>
      <c r="F86" s="13" t="s">
        <v>1006</v>
      </c>
      <c r="G86" s="5" t="s">
        <v>1007</v>
      </c>
      <c r="H86" s="5">
        <v>20</v>
      </c>
      <c r="I86" s="5">
        <v>2</v>
      </c>
      <c r="J86" s="5">
        <v>10</v>
      </c>
      <c r="K86" s="5">
        <v>8</v>
      </c>
      <c r="L86" s="5">
        <v>2018</v>
      </c>
      <c r="M86" s="17">
        <v>0</v>
      </c>
      <c r="N86" s="17">
        <v>152.3</v>
      </c>
      <c r="O86" s="17">
        <v>81</v>
      </c>
      <c r="P86" s="17">
        <v>71.3</v>
      </c>
      <c r="Q86" s="17"/>
    </row>
    <row r="87" spans="1:17">
      <c r="A87" s="5">
        <v>22</v>
      </c>
      <c r="B87" s="5" t="s">
        <v>935</v>
      </c>
      <c r="C87" s="5" t="s">
        <v>815</v>
      </c>
      <c r="D87" s="13" t="s">
        <v>1506</v>
      </c>
      <c r="E87" s="5" t="s">
        <v>944</v>
      </c>
      <c r="F87" s="13" t="s">
        <v>1006</v>
      </c>
      <c r="G87" s="5" t="s">
        <v>1007</v>
      </c>
      <c r="H87" s="5">
        <v>200</v>
      </c>
      <c r="I87" s="5">
        <v>10</v>
      </c>
      <c r="J87" s="5">
        <v>20</v>
      </c>
      <c r="K87" s="5">
        <v>8</v>
      </c>
      <c r="L87" s="5">
        <v>2018</v>
      </c>
      <c r="M87" s="17">
        <v>0</v>
      </c>
      <c r="N87" s="17">
        <v>909</v>
      </c>
      <c r="O87" s="17">
        <v>772.7</v>
      </c>
      <c r="P87" s="17">
        <v>136.3</v>
      </c>
      <c r="Q87" s="17"/>
    </row>
    <row r="88" ht="22.5" spans="1:17">
      <c r="A88" s="5">
        <v>23</v>
      </c>
      <c r="B88" s="5" t="s">
        <v>935</v>
      </c>
      <c r="C88" s="5" t="s">
        <v>830</v>
      </c>
      <c r="D88" s="13" t="s">
        <v>1507</v>
      </c>
      <c r="E88" s="5" t="s">
        <v>940</v>
      </c>
      <c r="F88" s="13" t="s">
        <v>1508</v>
      </c>
      <c r="G88" s="5" t="s">
        <v>1509</v>
      </c>
      <c r="H88" s="5">
        <v>8</v>
      </c>
      <c r="I88" s="5">
        <v>1</v>
      </c>
      <c r="J88" s="5">
        <v>8</v>
      </c>
      <c r="K88" s="5">
        <v>6</v>
      </c>
      <c r="L88" s="5">
        <v>2018</v>
      </c>
      <c r="M88" s="17">
        <v>0</v>
      </c>
      <c r="N88" s="17">
        <v>47.7</v>
      </c>
      <c r="O88" s="17">
        <v>19.4</v>
      </c>
      <c r="P88" s="17">
        <v>28.3</v>
      </c>
      <c r="Q88" s="17"/>
    </row>
    <row r="89" ht="22.5" spans="1:17">
      <c r="A89" s="5">
        <v>24</v>
      </c>
      <c r="B89" s="5" t="s">
        <v>935</v>
      </c>
      <c r="C89" s="5" t="s">
        <v>830</v>
      </c>
      <c r="D89" s="13" t="s">
        <v>1510</v>
      </c>
      <c r="E89" s="5" t="s">
        <v>940</v>
      </c>
      <c r="F89" s="13" t="s">
        <v>1119</v>
      </c>
      <c r="G89" s="5" t="s">
        <v>1120</v>
      </c>
      <c r="H89" s="5">
        <v>6</v>
      </c>
      <c r="I89" s="5">
        <v>1</v>
      </c>
      <c r="J89" s="5">
        <v>6</v>
      </c>
      <c r="K89" s="5">
        <v>6</v>
      </c>
      <c r="L89" s="5">
        <v>2018</v>
      </c>
      <c r="M89" s="17"/>
      <c r="N89" s="17">
        <v>39.9</v>
      </c>
      <c r="O89" s="17">
        <v>19.4</v>
      </c>
      <c r="P89" s="17">
        <v>20.5</v>
      </c>
      <c r="Q89" s="17"/>
    </row>
    <row r="90" ht="22.5" spans="1:17">
      <c r="A90" s="5">
        <v>25</v>
      </c>
      <c r="B90" s="5" t="s">
        <v>935</v>
      </c>
      <c r="C90" s="5" t="s">
        <v>830</v>
      </c>
      <c r="D90" s="13" t="s">
        <v>1511</v>
      </c>
      <c r="E90" s="5" t="s">
        <v>940</v>
      </c>
      <c r="F90" s="13" t="s">
        <v>1512</v>
      </c>
      <c r="G90" s="5" t="s">
        <v>1513</v>
      </c>
      <c r="H90" s="5">
        <v>6</v>
      </c>
      <c r="I90" s="5">
        <v>1</v>
      </c>
      <c r="J90" s="5">
        <v>6</v>
      </c>
      <c r="K90" s="5">
        <v>8</v>
      </c>
      <c r="L90" s="5">
        <v>2018</v>
      </c>
      <c r="M90" s="17"/>
      <c r="N90" s="17">
        <v>38.4</v>
      </c>
      <c r="O90" s="17">
        <v>24.3</v>
      </c>
      <c r="P90" s="17">
        <v>14.1</v>
      </c>
      <c r="Q90" s="17"/>
    </row>
    <row r="91" ht="22.5" spans="1:17">
      <c r="A91" s="12" t="s">
        <v>1128</v>
      </c>
      <c r="B91" s="12"/>
      <c r="C91" s="12"/>
      <c r="D91" s="12" t="s">
        <v>1514</v>
      </c>
      <c r="E91" s="12"/>
      <c r="F91" s="14"/>
      <c r="G91" s="12"/>
      <c r="H91" s="12">
        <f>H92+H126</f>
        <v>256.5</v>
      </c>
      <c r="I91" s="12"/>
      <c r="J91" s="12"/>
      <c r="K91" s="12"/>
      <c r="L91" s="12"/>
      <c r="M91" s="17"/>
      <c r="N91" s="15">
        <f t="shared" ref="N91:P91" si="7">N92+N126</f>
        <v>1582.6</v>
      </c>
      <c r="O91" s="15">
        <f t="shared" si="7"/>
        <v>735.6</v>
      </c>
      <c r="P91" s="15">
        <f t="shared" si="7"/>
        <v>847</v>
      </c>
      <c r="Q91" s="15"/>
    </row>
    <row r="92" ht="22.5" spans="1:17">
      <c r="A92" s="12" t="s">
        <v>1326</v>
      </c>
      <c r="B92" s="12"/>
      <c r="C92" s="12"/>
      <c r="D92" s="12" t="s">
        <v>1515</v>
      </c>
      <c r="E92" s="12"/>
      <c r="F92" s="14"/>
      <c r="G92" s="12"/>
      <c r="H92" s="12">
        <f>SUM(H93:H125)</f>
        <v>70</v>
      </c>
      <c r="I92" s="12"/>
      <c r="J92" s="12"/>
      <c r="K92" s="12"/>
      <c r="L92" s="12"/>
      <c r="M92" s="17"/>
      <c r="N92" s="15">
        <f t="shared" ref="N92:P92" si="8">SUM(N93:N125)</f>
        <v>498.7</v>
      </c>
      <c r="O92" s="15">
        <f t="shared" si="8"/>
        <v>320.6</v>
      </c>
      <c r="P92" s="15">
        <f t="shared" si="8"/>
        <v>178.1</v>
      </c>
      <c r="Q92" s="15"/>
    </row>
    <row r="93" ht="33.75" spans="1:17">
      <c r="A93" s="5">
        <v>1</v>
      </c>
      <c r="B93" s="5" t="s">
        <v>935</v>
      </c>
      <c r="C93" s="5" t="s">
        <v>936</v>
      </c>
      <c r="D93" s="13" t="s">
        <v>1516</v>
      </c>
      <c r="E93" s="5" t="s">
        <v>940</v>
      </c>
      <c r="F93" s="13" t="s">
        <v>938</v>
      </c>
      <c r="G93" s="5" t="s">
        <v>939</v>
      </c>
      <c r="H93" s="5">
        <v>2</v>
      </c>
      <c r="I93" s="5">
        <v>1</v>
      </c>
      <c r="J93" s="5">
        <v>2</v>
      </c>
      <c r="K93" s="5">
        <v>5.5</v>
      </c>
      <c r="L93" s="5">
        <v>2018</v>
      </c>
      <c r="M93" s="17"/>
      <c r="N93" s="17">
        <v>12.4</v>
      </c>
      <c r="O93" s="17">
        <v>10</v>
      </c>
      <c r="P93" s="17">
        <v>2.4</v>
      </c>
      <c r="Q93" s="17"/>
    </row>
    <row r="94" ht="33.75" spans="1:17">
      <c r="A94" s="5">
        <v>2</v>
      </c>
      <c r="B94" s="5" t="s">
        <v>935</v>
      </c>
      <c r="C94" s="5" t="s">
        <v>936</v>
      </c>
      <c r="D94" s="13" t="s">
        <v>1517</v>
      </c>
      <c r="E94" s="5" t="s">
        <v>940</v>
      </c>
      <c r="F94" s="13" t="s">
        <v>938</v>
      </c>
      <c r="G94" s="5" t="s">
        <v>939</v>
      </c>
      <c r="H94" s="5">
        <v>2</v>
      </c>
      <c r="I94" s="5">
        <v>1</v>
      </c>
      <c r="J94" s="5">
        <v>2</v>
      </c>
      <c r="K94" s="5">
        <v>5.5</v>
      </c>
      <c r="L94" s="5">
        <v>2018</v>
      </c>
      <c r="M94" s="17">
        <v>0</v>
      </c>
      <c r="N94" s="17">
        <v>11.8</v>
      </c>
      <c r="O94" s="17">
        <v>10</v>
      </c>
      <c r="P94" s="17">
        <v>1.8</v>
      </c>
      <c r="Q94" s="17"/>
    </row>
    <row r="95" ht="33.75" spans="1:17">
      <c r="A95" s="5">
        <v>3</v>
      </c>
      <c r="B95" s="5" t="s">
        <v>935</v>
      </c>
      <c r="C95" s="5" t="s">
        <v>936</v>
      </c>
      <c r="D95" s="13" t="s">
        <v>1518</v>
      </c>
      <c r="E95" s="5" t="s">
        <v>944</v>
      </c>
      <c r="F95" s="13" t="s">
        <v>938</v>
      </c>
      <c r="G95" s="5" t="s">
        <v>939</v>
      </c>
      <c r="H95" s="5">
        <v>4</v>
      </c>
      <c r="I95" s="5">
        <v>1</v>
      </c>
      <c r="J95" s="5">
        <v>4</v>
      </c>
      <c r="K95" s="5">
        <v>5.5</v>
      </c>
      <c r="L95" s="5">
        <v>2018</v>
      </c>
      <c r="M95" s="17">
        <v>0</v>
      </c>
      <c r="N95" s="17">
        <v>14.5</v>
      </c>
      <c r="O95" s="17">
        <v>10</v>
      </c>
      <c r="P95" s="17">
        <v>4.5</v>
      </c>
      <c r="Q95" s="17"/>
    </row>
    <row r="96" ht="33.75" spans="1:17">
      <c r="A96" s="5">
        <v>4</v>
      </c>
      <c r="B96" s="5" t="s">
        <v>935</v>
      </c>
      <c r="C96" s="5" t="s">
        <v>936</v>
      </c>
      <c r="D96" s="13" t="s">
        <v>1519</v>
      </c>
      <c r="E96" s="5" t="s">
        <v>944</v>
      </c>
      <c r="F96" s="13" t="s">
        <v>938</v>
      </c>
      <c r="G96" s="5" t="s">
        <v>939</v>
      </c>
      <c r="H96" s="5">
        <v>2</v>
      </c>
      <c r="I96" s="5">
        <v>1</v>
      </c>
      <c r="J96" s="5">
        <v>2</v>
      </c>
      <c r="K96" s="5">
        <v>5.5</v>
      </c>
      <c r="L96" s="5">
        <v>2018</v>
      </c>
      <c r="M96" s="17">
        <v>0</v>
      </c>
      <c r="N96" s="17">
        <v>11.2</v>
      </c>
      <c r="O96" s="17">
        <v>9.5</v>
      </c>
      <c r="P96" s="17">
        <v>1.7</v>
      </c>
      <c r="Q96" s="17"/>
    </row>
    <row r="97" ht="33.75" spans="1:17">
      <c r="A97" s="5">
        <v>5</v>
      </c>
      <c r="B97" s="5" t="s">
        <v>935</v>
      </c>
      <c r="C97" s="5" t="s">
        <v>936</v>
      </c>
      <c r="D97" s="13" t="s">
        <v>1520</v>
      </c>
      <c r="E97" s="5" t="s">
        <v>944</v>
      </c>
      <c r="F97" s="13" t="s">
        <v>938</v>
      </c>
      <c r="G97" s="5" t="s">
        <v>939</v>
      </c>
      <c r="H97" s="5">
        <v>2</v>
      </c>
      <c r="I97" s="5">
        <v>1</v>
      </c>
      <c r="J97" s="5">
        <v>2</v>
      </c>
      <c r="K97" s="5">
        <v>5.5</v>
      </c>
      <c r="L97" s="5">
        <v>2018</v>
      </c>
      <c r="M97" s="17">
        <v>0</v>
      </c>
      <c r="N97" s="17">
        <v>10.8</v>
      </c>
      <c r="O97" s="17">
        <v>9.2</v>
      </c>
      <c r="P97" s="17">
        <v>1.6</v>
      </c>
      <c r="Q97" s="17"/>
    </row>
    <row r="98" ht="33.75" spans="1:17">
      <c r="A98" s="5">
        <v>6</v>
      </c>
      <c r="B98" s="5" t="s">
        <v>935</v>
      </c>
      <c r="C98" s="5" t="s">
        <v>936</v>
      </c>
      <c r="D98" s="13" t="s">
        <v>1521</v>
      </c>
      <c r="E98" s="5" t="s">
        <v>944</v>
      </c>
      <c r="F98" s="13" t="s">
        <v>938</v>
      </c>
      <c r="G98" s="5" t="s">
        <v>939</v>
      </c>
      <c r="H98" s="5">
        <v>2</v>
      </c>
      <c r="I98" s="5">
        <v>1</v>
      </c>
      <c r="J98" s="5">
        <v>2</v>
      </c>
      <c r="K98" s="5">
        <v>5.5</v>
      </c>
      <c r="L98" s="5">
        <v>2018</v>
      </c>
      <c r="M98" s="17">
        <v>0</v>
      </c>
      <c r="N98" s="17">
        <v>10.8</v>
      </c>
      <c r="O98" s="17">
        <v>9.2</v>
      </c>
      <c r="P98" s="17">
        <v>1.6</v>
      </c>
      <c r="Q98" s="17"/>
    </row>
    <row r="99" ht="33.75" spans="1:17">
      <c r="A99" s="5">
        <v>7</v>
      </c>
      <c r="B99" s="5" t="s">
        <v>935</v>
      </c>
      <c r="C99" s="5" t="s">
        <v>936</v>
      </c>
      <c r="D99" s="13" t="s">
        <v>1522</v>
      </c>
      <c r="E99" s="5" t="s">
        <v>944</v>
      </c>
      <c r="F99" s="13" t="s">
        <v>938</v>
      </c>
      <c r="G99" s="5" t="s">
        <v>939</v>
      </c>
      <c r="H99" s="5">
        <v>2</v>
      </c>
      <c r="I99" s="5">
        <v>1</v>
      </c>
      <c r="J99" s="5">
        <v>2</v>
      </c>
      <c r="K99" s="5">
        <v>5.5</v>
      </c>
      <c r="L99" s="5">
        <v>2018</v>
      </c>
      <c r="M99" s="17">
        <v>0</v>
      </c>
      <c r="N99" s="17">
        <v>11.2</v>
      </c>
      <c r="O99" s="17">
        <v>9.5</v>
      </c>
      <c r="P99" s="17">
        <v>1.7</v>
      </c>
      <c r="Q99" s="17"/>
    </row>
    <row r="100" spans="1:17">
      <c r="A100" s="5">
        <v>8</v>
      </c>
      <c r="B100" s="5" t="s">
        <v>935</v>
      </c>
      <c r="C100" s="5" t="s">
        <v>804</v>
      </c>
      <c r="D100" s="13" t="s">
        <v>1523</v>
      </c>
      <c r="E100" s="5" t="s">
        <v>944</v>
      </c>
      <c r="F100" s="13" t="s">
        <v>1524</v>
      </c>
      <c r="G100" s="5" t="s">
        <v>1525</v>
      </c>
      <c r="H100" s="5">
        <v>2</v>
      </c>
      <c r="I100" s="5">
        <v>1</v>
      </c>
      <c r="J100" s="5">
        <v>2</v>
      </c>
      <c r="K100" s="5">
        <v>10</v>
      </c>
      <c r="L100" s="5">
        <v>2018</v>
      </c>
      <c r="M100" s="17">
        <v>0</v>
      </c>
      <c r="N100" s="17">
        <v>14.9</v>
      </c>
      <c r="O100" s="17">
        <v>10</v>
      </c>
      <c r="P100" s="17">
        <v>4.9</v>
      </c>
      <c r="Q100" s="17"/>
    </row>
    <row r="101" spans="1:17">
      <c r="A101" s="5">
        <v>9</v>
      </c>
      <c r="B101" s="5" t="s">
        <v>935</v>
      </c>
      <c r="C101" s="5" t="s">
        <v>804</v>
      </c>
      <c r="D101" s="13" t="s">
        <v>1526</v>
      </c>
      <c r="E101" s="5" t="s">
        <v>944</v>
      </c>
      <c r="F101" s="13" t="s">
        <v>1524</v>
      </c>
      <c r="G101" s="5" t="s">
        <v>1525</v>
      </c>
      <c r="H101" s="5">
        <v>2</v>
      </c>
      <c r="I101" s="5">
        <v>1</v>
      </c>
      <c r="J101" s="5">
        <v>2</v>
      </c>
      <c r="K101" s="5">
        <v>10</v>
      </c>
      <c r="L101" s="5">
        <v>2018</v>
      </c>
      <c r="M101" s="17">
        <v>0</v>
      </c>
      <c r="N101" s="17">
        <v>14.9</v>
      </c>
      <c r="O101" s="17">
        <v>10</v>
      </c>
      <c r="P101" s="17">
        <v>4.9</v>
      </c>
      <c r="Q101" s="17"/>
    </row>
    <row r="102" spans="1:17">
      <c r="A102" s="5">
        <v>10</v>
      </c>
      <c r="B102" s="5" t="s">
        <v>935</v>
      </c>
      <c r="C102" s="5" t="s">
        <v>804</v>
      </c>
      <c r="D102" s="13" t="s">
        <v>1527</v>
      </c>
      <c r="E102" s="5" t="s">
        <v>944</v>
      </c>
      <c r="F102" s="13" t="s">
        <v>1524</v>
      </c>
      <c r="G102" s="5" t="s">
        <v>1525</v>
      </c>
      <c r="H102" s="5">
        <v>2</v>
      </c>
      <c r="I102" s="5">
        <v>1</v>
      </c>
      <c r="J102" s="5">
        <v>2</v>
      </c>
      <c r="K102" s="5">
        <v>10</v>
      </c>
      <c r="L102" s="5">
        <v>2018</v>
      </c>
      <c r="M102" s="17">
        <v>0</v>
      </c>
      <c r="N102" s="17">
        <v>14.9</v>
      </c>
      <c r="O102" s="17">
        <v>10</v>
      </c>
      <c r="P102" s="17">
        <v>4.9</v>
      </c>
      <c r="Q102" s="17"/>
    </row>
    <row r="103" spans="1:17">
      <c r="A103" s="5">
        <v>11</v>
      </c>
      <c r="B103" s="5" t="s">
        <v>935</v>
      </c>
      <c r="C103" s="5" t="s">
        <v>804</v>
      </c>
      <c r="D103" s="13" t="s">
        <v>1528</v>
      </c>
      <c r="E103" s="5" t="s">
        <v>944</v>
      </c>
      <c r="F103" s="13" t="s">
        <v>1524</v>
      </c>
      <c r="G103" s="5" t="s">
        <v>1525</v>
      </c>
      <c r="H103" s="5">
        <v>2</v>
      </c>
      <c r="I103" s="5">
        <v>1</v>
      </c>
      <c r="J103" s="5">
        <v>2</v>
      </c>
      <c r="K103" s="5">
        <v>10</v>
      </c>
      <c r="L103" s="5">
        <v>2018</v>
      </c>
      <c r="M103" s="17">
        <v>0</v>
      </c>
      <c r="N103" s="17">
        <v>14.9</v>
      </c>
      <c r="O103" s="17">
        <v>10</v>
      </c>
      <c r="P103" s="17">
        <v>4.9</v>
      </c>
      <c r="Q103" s="17"/>
    </row>
    <row r="104" spans="1:17">
      <c r="A104" s="5">
        <v>12</v>
      </c>
      <c r="B104" s="5" t="s">
        <v>935</v>
      </c>
      <c r="C104" s="5" t="s">
        <v>804</v>
      </c>
      <c r="D104" s="13" t="s">
        <v>1529</v>
      </c>
      <c r="E104" s="5" t="s">
        <v>944</v>
      </c>
      <c r="F104" s="13" t="s">
        <v>1524</v>
      </c>
      <c r="G104" s="5" t="s">
        <v>1525</v>
      </c>
      <c r="H104" s="5">
        <v>2</v>
      </c>
      <c r="I104" s="5">
        <v>1</v>
      </c>
      <c r="J104" s="5">
        <v>2</v>
      </c>
      <c r="K104" s="5">
        <v>10</v>
      </c>
      <c r="L104" s="5">
        <v>2018</v>
      </c>
      <c r="M104" s="17">
        <v>0</v>
      </c>
      <c r="N104" s="17">
        <v>14.9</v>
      </c>
      <c r="O104" s="17">
        <v>10</v>
      </c>
      <c r="P104" s="17">
        <v>4.9</v>
      </c>
      <c r="Q104" s="17"/>
    </row>
    <row r="105" spans="1:17">
      <c r="A105" s="5">
        <v>13</v>
      </c>
      <c r="B105" s="5" t="s">
        <v>935</v>
      </c>
      <c r="C105" s="5" t="s">
        <v>804</v>
      </c>
      <c r="D105" s="13" t="s">
        <v>1530</v>
      </c>
      <c r="E105" s="5" t="s">
        <v>944</v>
      </c>
      <c r="F105" s="13" t="s">
        <v>1524</v>
      </c>
      <c r="G105" s="5" t="s">
        <v>1525</v>
      </c>
      <c r="H105" s="5">
        <v>2</v>
      </c>
      <c r="I105" s="5">
        <v>1</v>
      </c>
      <c r="J105" s="5">
        <v>2</v>
      </c>
      <c r="K105" s="5">
        <v>10</v>
      </c>
      <c r="L105" s="5">
        <v>2018</v>
      </c>
      <c r="M105" s="17">
        <v>0</v>
      </c>
      <c r="N105" s="17">
        <v>14.9</v>
      </c>
      <c r="O105" s="17">
        <v>10</v>
      </c>
      <c r="P105" s="17">
        <v>4.9</v>
      </c>
      <c r="Q105" s="17"/>
    </row>
    <row r="106" spans="1:17">
      <c r="A106" s="5">
        <v>14</v>
      </c>
      <c r="B106" s="5" t="s">
        <v>935</v>
      </c>
      <c r="C106" s="5" t="s">
        <v>804</v>
      </c>
      <c r="D106" s="13" t="s">
        <v>1531</v>
      </c>
      <c r="E106" s="5" t="s">
        <v>944</v>
      </c>
      <c r="F106" s="13" t="s">
        <v>1524</v>
      </c>
      <c r="G106" s="5" t="s">
        <v>1525</v>
      </c>
      <c r="H106" s="5">
        <v>2</v>
      </c>
      <c r="I106" s="5">
        <v>1</v>
      </c>
      <c r="J106" s="5">
        <v>2</v>
      </c>
      <c r="K106" s="5">
        <v>10</v>
      </c>
      <c r="L106" s="5">
        <v>2018</v>
      </c>
      <c r="M106" s="17">
        <v>0</v>
      </c>
      <c r="N106" s="17">
        <v>14.9</v>
      </c>
      <c r="O106" s="17">
        <v>10</v>
      </c>
      <c r="P106" s="17">
        <v>4.9</v>
      </c>
      <c r="Q106" s="17"/>
    </row>
    <row r="107" spans="1:17">
      <c r="A107" s="5">
        <v>15</v>
      </c>
      <c r="B107" s="5" t="s">
        <v>935</v>
      </c>
      <c r="C107" s="5" t="s">
        <v>804</v>
      </c>
      <c r="D107" s="13" t="s">
        <v>1532</v>
      </c>
      <c r="E107" s="5" t="s">
        <v>944</v>
      </c>
      <c r="F107" s="13" t="s">
        <v>1330</v>
      </c>
      <c r="G107" s="5" t="s">
        <v>1331</v>
      </c>
      <c r="H107" s="5">
        <v>2</v>
      </c>
      <c r="I107" s="5">
        <v>1</v>
      </c>
      <c r="J107" s="5">
        <v>2</v>
      </c>
      <c r="K107" s="5">
        <v>10</v>
      </c>
      <c r="L107" s="5">
        <v>2018</v>
      </c>
      <c r="M107" s="17">
        <v>0</v>
      </c>
      <c r="N107" s="17">
        <v>18</v>
      </c>
      <c r="O107" s="17">
        <v>10</v>
      </c>
      <c r="P107" s="17">
        <v>8</v>
      </c>
      <c r="Q107" s="17"/>
    </row>
    <row r="108" spans="1:17">
      <c r="A108" s="5">
        <v>16</v>
      </c>
      <c r="B108" s="5" t="s">
        <v>935</v>
      </c>
      <c r="C108" s="5" t="s">
        <v>804</v>
      </c>
      <c r="D108" s="13" t="s">
        <v>1533</v>
      </c>
      <c r="E108" s="5" t="s">
        <v>944</v>
      </c>
      <c r="F108" s="13" t="s">
        <v>1330</v>
      </c>
      <c r="G108" s="5" t="s">
        <v>1331</v>
      </c>
      <c r="H108" s="5">
        <v>2</v>
      </c>
      <c r="I108" s="5">
        <v>1</v>
      </c>
      <c r="J108" s="5">
        <v>2</v>
      </c>
      <c r="K108" s="5">
        <v>10</v>
      </c>
      <c r="L108" s="5">
        <v>2018</v>
      </c>
      <c r="M108" s="17">
        <v>0</v>
      </c>
      <c r="N108" s="17">
        <v>18</v>
      </c>
      <c r="O108" s="17">
        <v>10</v>
      </c>
      <c r="P108" s="17">
        <v>8</v>
      </c>
      <c r="Q108" s="17"/>
    </row>
    <row r="109" spans="1:17">
      <c r="A109" s="5">
        <v>17</v>
      </c>
      <c r="B109" s="5" t="s">
        <v>935</v>
      </c>
      <c r="C109" s="5" t="s">
        <v>804</v>
      </c>
      <c r="D109" s="13" t="s">
        <v>1534</v>
      </c>
      <c r="E109" s="5" t="s">
        <v>944</v>
      </c>
      <c r="F109" s="13" t="s">
        <v>1330</v>
      </c>
      <c r="G109" s="5" t="s">
        <v>1331</v>
      </c>
      <c r="H109" s="5">
        <v>2</v>
      </c>
      <c r="I109" s="5">
        <v>1</v>
      </c>
      <c r="J109" s="5">
        <v>2</v>
      </c>
      <c r="K109" s="5">
        <v>10</v>
      </c>
      <c r="L109" s="5">
        <v>2018</v>
      </c>
      <c r="M109" s="17">
        <v>0</v>
      </c>
      <c r="N109" s="17">
        <v>18</v>
      </c>
      <c r="O109" s="17">
        <v>10</v>
      </c>
      <c r="P109" s="17">
        <v>8</v>
      </c>
      <c r="Q109" s="17"/>
    </row>
    <row r="110" spans="1:17">
      <c r="A110" s="5">
        <v>18</v>
      </c>
      <c r="B110" s="5" t="s">
        <v>935</v>
      </c>
      <c r="C110" s="5" t="s">
        <v>804</v>
      </c>
      <c r="D110" s="13" t="s">
        <v>1533</v>
      </c>
      <c r="E110" s="5" t="s">
        <v>944</v>
      </c>
      <c r="F110" s="13" t="s">
        <v>1330</v>
      </c>
      <c r="G110" s="5" t="s">
        <v>1331</v>
      </c>
      <c r="H110" s="5">
        <v>2</v>
      </c>
      <c r="I110" s="5">
        <v>1</v>
      </c>
      <c r="J110" s="5">
        <v>2</v>
      </c>
      <c r="K110" s="5">
        <v>10</v>
      </c>
      <c r="L110" s="5">
        <v>2018</v>
      </c>
      <c r="M110" s="17">
        <v>0</v>
      </c>
      <c r="N110" s="17">
        <v>18</v>
      </c>
      <c r="O110" s="17">
        <v>10</v>
      </c>
      <c r="P110" s="17">
        <v>8</v>
      </c>
      <c r="Q110" s="17"/>
    </row>
    <row r="111" spans="1:17">
      <c r="A111" s="5">
        <v>19</v>
      </c>
      <c r="B111" s="5" t="s">
        <v>935</v>
      </c>
      <c r="C111" s="5" t="s">
        <v>804</v>
      </c>
      <c r="D111" s="13" t="s">
        <v>1535</v>
      </c>
      <c r="E111" s="5" t="s">
        <v>944</v>
      </c>
      <c r="F111" s="13" t="s">
        <v>1330</v>
      </c>
      <c r="G111" s="5" t="s">
        <v>1331</v>
      </c>
      <c r="H111" s="5">
        <v>2</v>
      </c>
      <c r="I111" s="5">
        <v>1</v>
      </c>
      <c r="J111" s="5">
        <v>2</v>
      </c>
      <c r="K111" s="5">
        <v>10</v>
      </c>
      <c r="L111" s="5">
        <v>2018</v>
      </c>
      <c r="M111" s="17">
        <v>0</v>
      </c>
      <c r="N111" s="17">
        <v>18</v>
      </c>
      <c r="O111" s="17">
        <v>10</v>
      </c>
      <c r="P111" s="17">
        <v>8</v>
      </c>
      <c r="Q111" s="17"/>
    </row>
    <row r="112" spans="1:17">
      <c r="A112" s="5">
        <v>20</v>
      </c>
      <c r="B112" s="5" t="s">
        <v>935</v>
      </c>
      <c r="C112" s="5" t="s">
        <v>804</v>
      </c>
      <c r="D112" s="13" t="s">
        <v>1536</v>
      </c>
      <c r="E112" s="5" t="s">
        <v>944</v>
      </c>
      <c r="F112" s="13" t="s">
        <v>1330</v>
      </c>
      <c r="G112" s="5" t="s">
        <v>1331</v>
      </c>
      <c r="H112" s="5">
        <v>2</v>
      </c>
      <c r="I112" s="5">
        <v>1</v>
      </c>
      <c r="J112" s="5">
        <v>2</v>
      </c>
      <c r="K112" s="5">
        <v>10</v>
      </c>
      <c r="L112" s="5">
        <v>2018</v>
      </c>
      <c r="M112" s="17">
        <v>0</v>
      </c>
      <c r="N112" s="17">
        <v>18</v>
      </c>
      <c r="O112" s="17">
        <v>10</v>
      </c>
      <c r="P112" s="17">
        <v>8</v>
      </c>
      <c r="Q112" s="17"/>
    </row>
    <row r="113" spans="1:17">
      <c r="A113" s="5">
        <v>21</v>
      </c>
      <c r="B113" s="5" t="s">
        <v>935</v>
      </c>
      <c r="C113" s="5" t="s">
        <v>804</v>
      </c>
      <c r="D113" s="13" t="s">
        <v>1537</v>
      </c>
      <c r="E113" s="5" t="s">
        <v>944</v>
      </c>
      <c r="F113" s="13" t="s">
        <v>1330</v>
      </c>
      <c r="G113" s="5" t="s">
        <v>1331</v>
      </c>
      <c r="H113" s="5">
        <v>2</v>
      </c>
      <c r="I113" s="5">
        <v>1</v>
      </c>
      <c r="J113" s="5">
        <v>2</v>
      </c>
      <c r="K113" s="5">
        <v>10</v>
      </c>
      <c r="L113" s="5">
        <v>2018</v>
      </c>
      <c r="M113" s="17">
        <v>0</v>
      </c>
      <c r="N113" s="17">
        <v>18</v>
      </c>
      <c r="O113" s="17">
        <v>10</v>
      </c>
      <c r="P113" s="17">
        <v>8</v>
      </c>
      <c r="Q113" s="17"/>
    </row>
    <row r="114" spans="1:17">
      <c r="A114" s="5">
        <v>22</v>
      </c>
      <c r="B114" s="5" t="s">
        <v>935</v>
      </c>
      <c r="C114" s="5" t="s">
        <v>804</v>
      </c>
      <c r="D114" s="13" t="s">
        <v>1538</v>
      </c>
      <c r="E114" s="5" t="s">
        <v>944</v>
      </c>
      <c r="F114" s="13" t="s">
        <v>1330</v>
      </c>
      <c r="G114" s="5" t="s">
        <v>1331</v>
      </c>
      <c r="H114" s="5">
        <v>2</v>
      </c>
      <c r="I114" s="5">
        <v>1</v>
      </c>
      <c r="J114" s="5">
        <v>2</v>
      </c>
      <c r="K114" s="5">
        <v>10</v>
      </c>
      <c r="L114" s="5">
        <v>2018</v>
      </c>
      <c r="M114" s="17">
        <v>0</v>
      </c>
      <c r="N114" s="17">
        <v>18</v>
      </c>
      <c r="O114" s="17">
        <v>10</v>
      </c>
      <c r="P114" s="17">
        <v>8</v>
      </c>
      <c r="Q114" s="17"/>
    </row>
    <row r="115" spans="1:17">
      <c r="A115" s="5">
        <v>23</v>
      </c>
      <c r="B115" s="5" t="s">
        <v>935</v>
      </c>
      <c r="C115" s="5" t="s">
        <v>804</v>
      </c>
      <c r="D115" s="13" t="s">
        <v>1539</v>
      </c>
      <c r="E115" s="5" t="s">
        <v>944</v>
      </c>
      <c r="F115" s="13" t="s">
        <v>1330</v>
      </c>
      <c r="G115" s="5" t="s">
        <v>1331</v>
      </c>
      <c r="H115" s="5">
        <v>2</v>
      </c>
      <c r="I115" s="5">
        <v>1</v>
      </c>
      <c r="J115" s="5">
        <v>2</v>
      </c>
      <c r="K115" s="5">
        <v>10</v>
      </c>
      <c r="L115" s="5">
        <v>2018</v>
      </c>
      <c r="M115" s="17">
        <v>0</v>
      </c>
      <c r="N115" s="17">
        <v>18</v>
      </c>
      <c r="O115" s="17">
        <v>10</v>
      </c>
      <c r="P115" s="17">
        <v>8</v>
      </c>
      <c r="Q115" s="17"/>
    </row>
    <row r="116" spans="1:17">
      <c r="A116" s="5">
        <v>24</v>
      </c>
      <c r="B116" s="5" t="s">
        <v>935</v>
      </c>
      <c r="C116" s="5" t="s">
        <v>804</v>
      </c>
      <c r="D116" s="13" t="s">
        <v>1540</v>
      </c>
      <c r="E116" s="5" t="s">
        <v>944</v>
      </c>
      <c r="F116" s="13" t="s">
        <v>1330</v>
      </c>
      <c r="G116" s="5" t="s">
        <v>1331</v>
      </c>
      <c r="H116" s="5">
        <v>2</v>
      </c>
      <c r="I116" s="5">
        <v>1</v>
      </c>
      <c r="J116" s="5">
        <v>2</v>
      </c>
      <c r="K116" s="5">
        <v>10</v>
      </c>
      <c r="L116" s="5">
        <v>2018</v>
      </c>
      <c r="M116" s="17">
        <v>0</v>
      </c>
      <c r="N116" s="17">
        <v>18</v>
      </c>
      <c r="O116" s="17">
        <v>10</v>
      </c>
      <c r="P116" s="17">
        <v>8</v>
      </c>
      <c r="Q116" s="17"/>
    </row>
    <row r="117" spans="1:17">
      <c r="A117" s="5">
        <v>25</v>
      </c>
      <c r="B117" s="5" t="s">
        <v>935</v>
      </c>
      <c r="C117" s="5" t="s">
        <v>804</v>
      </c>
      <c r="D117" s="13" t="s">
        <v>1541</v>
      </c>
      <c r="E117" s="5" t="s">
        <v>944</v>
      </c>
      <c r="F117" s="13" t="s">
        <v>1330</v>
      </c>
      <c r="G117" s="5" t="s">
        <v>1331</v>
      </c>
      <c r="H117" s="5">
        <v>2</v>
      </c>
      <c r="I117" s="5">
        <v>1</v>
      </c>
      <c r="J117" s="5">
        <v>2</v>
      </c>
      <c r="K117" s="5">
        <v>10</v>
      </c>
      <c r="L117" s="5">
        <v>2018</v>
      </c>
      <c r="M117" s="17">
        <v>0</v>
      </c>
      <c r="N117" s="17">
        <v>18</v>
      </c>
      <c r="O117" s="17">
        <v>10</v>
      </c>
      <c r="P117" s="17">
        <v>8</v>
      </c>
      <c r="Q117" s="17"/>
    </row>
    <row r="118" spans="1:17">
      <c r="A118" s="5">
        <v>26</v>
      </c>
      <c r="B118" s="5" t="s">
        <v>935</v>
      </c>
      <c r="C118" s="5" t="s">
        <v>804</v>
      </c>
      <c r="D118" s="13" t="s">
        <v>1542</v>
      </c>
      <c r="E118" s="5" t="s">
        <v>944</v>
      </c>
      <c r="F118" s="13" t="s">
        <v>1543</v>
      </c>
      <c r="G118" s="5" t="s">
        <v>1544</v>
      </c>
      <c r="H118" s="5">
        <v>2</v>
      </c>
      <c r="I118" s="5">
        <v>1</v>
      </c>
      <c r="J118" s="5">
        <v>2</v>
      </c>
      <c r="K118" s="5">
        <v>10</v>
      </c>
      <c r="L118" s="5">
        <v>2018</v>
      </c>
      <c r="M118" s="17">
        <v>0</v>
      </c>
      <c r="N118" s="17">
        <v>27.2</v>
      </c>
      <c r="O118" s="17">
        <v>10</v>
      </c>
      <c r="P118" s="17">
        <v>17.2</v>
      </c>
      <c r="Q118" s="17"/>
    </row>
    <row r="119" ht="22.5" spans="1:17">
      <c r="A119" s="5">
        <v>27</v>
      </c>
      <c r="B119" s="5" t="s">
        <v>935</v>
      </c>
      <c r="C119" s="5" t="s">
        <v>820</v>
      </c>
      <c r="D119" s="13" t="s">
        <v>1545</v>
      </c>
      <c r="E119" s="5" t="s">
        <v>940</v>
      </c>
      <c r="F119" s="13" t="s">
        <v>971</v>
      </c>
      <c r="G119" s="5" t="s">
        <v>972</v>
      </c>
      <c r="H119" s="5">
        <v>2</v>
      </c>
      <c r="I119" s="5">
        <v>1</v>
      </c>
      <c r="J119" s="5">
        <v>2</v>
      </c>
      <c r="K119" s="5">
        <v>7</v>
      </c>
      <c r="L119" s="5" t="s">
        <v>864</v>
      </c>
      <c r="M119" s="17">
        <v>0</v>
      </c>
      <c r="N119" s="17">
        <v>10.8</v>
      </c>
      <c r="O119" s="17">
        <v>9.2</v>
      </c>
      <c r="P119" s="17">
        <v>1.6</v>
      </c>
      <c r="Q119" s="17"/>
    </row>
    <row r="120" ht="22.5" spans="1:17">
      <c r="A120" s="5">
        <v>28</v>
      </c>
      <c r="B120" s="5" t="s">
        <v>935</v>
      </c>
      <c r="C120" s="5" t="s">
        <v>820</v>
      </c>
      <c r="D120" s="13" t="s">
        <v>1546</v>
      </c>
      <c r="E120" s="5" t="s">
        <v>940</v>
      </c>
      <c r="F120" s="13" t="s">
        <v>971</v>
      </c>
      <c r="G120" s="5" t="s">
        <v>972</v>
      </c>
      <c r="H120" s="5">
        <v>2</v>
      </c>
      <c r="I120" s="5">
        <v>1</v>
      </c>
      <c r="J120" s="5">
        <v>2</v>
      </c>
      <c r="K120" s="5">
        <v>7</v>
      </c>
      <c r="L120" s="5" t="s">
        <v>864</v>
      </c>
      <c r="M120" s="17">
        <v>0</v>
      </c>
      <c r="N120" s="17">
        <v>10.8</v>
      </c>
      <c r="O120" s="17">
        <v>9.2</v>
      </c>
      <c r="P120" s="17">
        <v>1.6</v>
      </c>
      <c r="Q120" s="17"/>
    </row>
    <row r="121" ht="22.5" spans="1:17">
      <c r="A121" s="5">
        <v>29</v>
      </c>
      <c r="B121" s="5" t="s">
        <v>935</v>
      </c>
      <c r="C121" s="5" t="s">
        <v>820</v>
      </c>
      <c r="D121" s="13" t="s">
        <v>1547</v>
      </c>
      <c r="E121" s="5" t="s">
        <v>940</v>
      </c>
      <c r="F121" s="13" t="s">
        <v>971</v>
      </c>
      <c r="G121" s="5" t="s">
        <v>972</v>
      </c>
      <c r="H121" s="5">
        <v>2</v>
      </c>
      <c r="I121" s="5">
        <v>1</v>
      </c>
      <c r="J121" s="5">
        <v>2</v>
      </c>
      <c r="K121" s="5">
        <v>5.5</v>
      </c>
      <c r="L121" s="5" t="s">
        <v>864</v>
      </c>
      <c r="M121" s="17">
        <v>0</v>
      </c>
      <c r="N121" s="17">
        <v>8.5</v>
      </c>
      <c r="O121" s="17">
        <v>7.2</v>
      </c>
      <c r="P121" s="17">
        <v>1.3</v>
      </c>
      <c r="Q121" s="17"/>
    </row>
    <row r="122" spans="1:17">
      <c r="A122" s="5">
        <v>30</v>
      </c>
      <c r="B122" s="5" t="s">
        <v>935</v>
      </c>
      <c r="C122" s="5" t="s">
        <v>820</v>
      </c>
      <c r="D122" s="13" t="s">
        <v>1548</v>
      </c>
      <c r="E122" s="5" t="s">
        <v>940</v>
      </c>
      <c r="F122" s="13" t="s">
        <v>971</v>
      </c>
      <c r="G122" s="5" t="s">
        <v>972</v>
      </c>
      <c r="H122" s="5">
        <v>2</v>
      </c>
      <c r="I122" s="5">
        <v>1</v>
      </c>
      <c r="J122" s="5">
        <v>2</v>
      </c>
      <c r="K122" s="5">
        <v>7</v>
      </c>
      <c r="L122" s="5" t="s">
        <v>864</v>
      </c>
      <c r="M122" s="17">
        <v>0</v>
      </c>
      <c r="N122" s="17">
        <v>10.8</v>
      </c>
      <c r="O122" s="17">
        <v>9.2</v>
      </c>
      <c r="P122" s="17">
        <v>1.6</v>
      </c>
      <c r="Q122" s="17"/>
    </row>
    <row r="123" spans="1:17">
      <c r="A123" s="5">
        <v>31</v>
      </c>
      <c r="B123" s="5" t="s">
        <v>935</v>
      </c>
      <c r="C123" s="5" t="s">
        <v>820</v>
      </c>
      <c r="D123" s="13" t="s">
        <v>1549</v>
      </c>
      <c r="E123" s="5" t="s">
        <v>940</v>
      </c>
      <c r="F123" s="13" t="s">
        <v>971</v>
      </c>
      <c r="G123" s="5" t="s">
        <v>972</v>
      </c>
      <c r="H123" s="5">
        <v>2</v>
      </c>
      <c r="I123" s="5">
        <v>1</v>
      </c>
      <c r="J123" s="5">
        <v>2</v>
      </c>
      <c r="K123" s="5">
        <v>7</v>
      </c>
      <c r="L123" s="5" t="s">
        <v>864</v>
      </c>
      <c r="M123" s="17">
        <v>0</v>
      </c>
      <c r="N123" s="17">
        <v>10.8</v>
      </c>
      <c r="O123" s="17">
        <v>9.2</v>
      </c>
      <c r="P123" s="17">
        <v>1.6</v>
      </c>
      <c r="Q123" s="17"/>
    </row>
    <row r="124" spans="1:17">
      <c r="A124" s="5">
        <v>32</v>
      </c>
      <c r="B124" s="5" t="s">
        <v>935</v>
      </c>
      <c r="C124" s="5" t="s">
        <v>820</v>
      </c>
      <c r="D124" s="13" t="s">
        <v>1550</v>
      </c>
      <c r="E124" s="5" t="s">
        <v>940</v>
      </c>
      <c r="F124" s="13" t="s">
        <v>971</v>
      </c>
      <c r="G124" s="5" t="s">
        <v>972</v>
      </c>
      <c r="H124" s="5">
        <v>2</v>
      </c>
      <c r="I124" s="5">
        <v>1</v>
      </c>
      <c r="J124" s="5">
        <v>2</v>
      </c>
      <c r="K124" s="5">
        <v>7</v>
      </c>
      <c r="L124" s="5" t="s">
        <v>864</v>
      </c>
      <c r="M124" s="17">
        <v>0</v>
      </c>
      <c r="N124" s="17">
        <v>10.8</v>
      </c>
      <c r="O124" s="17">
        <v>9.2</v>
      </c>
      <c r="P124" s="17">
        <v>1.6</v>
      </c>
      <c r="Q124" s="17"/>
    </row>
    <row r="125" spans="1:17">
      <c r="A125" s="5">
        <v>33</v>
      </c>
      <c r="B125" s="5" t="s">
        <v>935</v>
      </c>
      <c r="C125" s="5" t="s">
        <v>830</v>
      </c>
      <c r="D125" s="13" t="s">
        <v>1551</v>
      </c>
      <c r="E125" s="5" t="s">
        <v>940</v>
      </c>
      <c r="F125" s="13" t="s">
        <v>987</v>
      </c>
      <c r="G125" s="5" t="s">
        <v>988</v>
      </c>
      <c r="H125" s="5">
        <v>4</v>
      </c>
      <c r="I125" s="5">
        <v>2</v>
      </c>
      <c r="J125" s="5">
        <v>2</v>
      </c>
      <c r="K125" s="5">
        <v>13</v>
      </c>
      <c r="L125" s="5">
        <v>2018</v>
      </c>
      <c r="M125" s="17">
        <v>0</v>
      </c>
      <c r="N125" s="17">
        <v>24</v>
      </c>
      <c r="O125" s="17">
        <v>10</v>
      </c>
      <c r="P125" s="17">
        <v>14</v>
      </c>
      <c r="Q125" s="17"/>
    </row>
    <row r="126" ht="22.5" spans="1:17">
      <c r="A126" s="12" t="s">
        <v>1340</v>
      </c>
      <c r="B126" s="12"/>
      <c r="C126" s="12"/>
      <c r="D126" s="12" t="s">
        <v>1552</v>
      </c>
      <c r="E126" s="12"/>
      <c r="F126" s="14"/>
      <c r="G126" s="12"/>
      <c r="H126" s="12">
        <f>SUM(H127:H209)</f>
        <v>186.5</v>
      </c>
      <c r="I126" s="12"/>
      <c r="J126" s="12"/>
      <c r="K126" s="12"/>
      <c r="L126" s="12"/>
      <c r="M126" s="17"/>
      <c r="N126" s="15">
        <f t="shared" ref="N126:P126" si="9">SUM(N127:N209)</f>
        <v>1083.9</v>
      </c>
      <c r="O126" s="15">
        <f t="shared" si="9"/>
        <v>415</v>
      </c>
      <c r="P126" s="15">
        <f t="shared" si="9"/>
        <v>668.9</v>
      </c>
      <c r="Q126" s="15"/>
    </row>
    <row r="127" ht="33.75" spans="1:17">
      <c r="A127" s="5">
        <v>1</v>
      </c>
      <c r="B127" s="5" t="s">
        <v>85</v>
      </c>
      <c r="C127" s="5" t="s">
        <v>1447</v>
      </c>
      <c r="D127" s="13" t="s">
        <v>1553</v>
      </c>
      <c r="E127" s="5" t="s">
        <v>940</v>
      </c>
      <c r="F127" s="13" t="s">
        <v>1554</v>
      </c>
      <c r="G127" s="5" t="s">
        <v>1555</v>
      </c>
      <c r="H127" s="5">
        <v>4</v>
      </c>
      <c r="I127" s="5">
        <v>1</v>
      </c>
      <c r="J127" s="5">
        <v>4</v>
      </c>
      <c r="K127" s="5">
        <v>6</v>
      </c>
      <c r="L127" s="5" t="s">
        <v>90</v>
      </c>
      <c r="M127" s="17">
        <v>0</v>
      </c>
      <c r="N127" s="17">
        <v>9.3</v>
      </c>
      <c r="O127" s="17">
        <v>5</v>
      </c>
      <c r="P127" s="17">
        <v>4.3</v>
      </c>
      <c r="Q127" s="17"/>
    </row>
    <row r="128" spans="1:17">
      <c r="A128" s="5">
        <v>2</v>
      </c>
      <c r="B128" s="5" t="s">
        <v>394</v>
      </c>
      <c r="C128" s="5" t="s">
        <v>842</v>
      </c>
      <c r="D128" s="13" t="s">
        <v>1556</v>
      </c>
      <c r="E128" s="5" t="s">
        <v>944</v>
      </c>
      <c r="F128" s="13" t="s">
        <v>1557</v>
      </c>
      <c r="G128" s="5" t="s">
        <v>1558</v>
      </c>
      <c r="H128" s="5">
        <v>4</v>
      </c>
      <c r="I128" s="5">
        <v>1</v>
      </c>
      <c r="J128" s="5">
        <v>4</v>
      </c>
      <c r="K128" s="5">
        <v>6</v>
      </c>
      <c r="L128" s="5" t="s">
        <v>864</v>
      </c>
      <c r="M128" s="17">
        <v>0</v>
      </c>
      <c r="N128" s="17">
        <v>15.7</v>
      </c>
      <c r="O128" s="17">
        <v>5</v>
      </c>
      <c r="P128" s="17">
        <v>10.7</v>
      </c>
      <c r="Q128" s="17"/>
    </row>
    <row r="129" spans="1:17">
      <c r="A129" s="5">
        <v>3</v>
      </c>
      <c r="B129" s="5" t="s">
        <v>394</v>
      </c>
      <c r="C129" s="5" t="s">
        <v>842</v>
      </c>
      <c r="D129" s="13" t="s">
        <v>1559</v>
      </c>
      <c r="E129" s="5" t="s">
        <v>944</v>
      </c>
      <c r="F129" s="13" t="s">
        <v>1560</v>
      </c>
      <c r="G129" s="5" t="s">
        <v>1561</v>
      </c>
      <c r="H129" s="5">
        <v>4</v>
      </c>
      <c r="I129" s="5">
        <v>1</v>
      </c>
      <c r="J129" s="5">
        <v>4</v>
      </c>
      <c r="K129" s="5">
        <v>15</v>
      </c>
      <c r="L129" s="5" t="s">
        <v>90</v>
      </c>
      <c r="M129" s="17">
        <v>0</v>
      </c>
      <c r="N129" s="17">
        <v>26.9</v>
      </c>
      <c r="O129" s="17">
        <v>5</v>
      </c>
      <c r="P129" s="17">
        <v>21.9</v>
      </c>
      <c r="Q129" s="17"/>
    </row>
    <row r="130" ht="33.75" spans="1:17">
      <c r="A130" s="5">
        <v>4</v>
      </c>
      <c r="B130" s="5" t="s">
        <v>935</v>
      </c>
      <c r="C130" s="5" t="s">
        <v>936</v>
      </c>
      <c r="D130" s="13" t="s">
        <v>1562</v>
      </c>
      <c r="E130" s="5" t="s">
        <v>944</v>
      </c>
      <c r="F130" s="13" t="s">
        <v>1563</v>
      </c>
      <c r="G130" s="5" t="s">
        <v>1564</v>
      </c>
      <c r="H130" s="5">
        <v>4</v>
      </c>
      <c r="I130" s="5">
        <v>1</v>
      </c>
      <c r="J130" s="5">
        <v>2</v>
      </c>
      <c r="K130" s="5">
        <v>6.35</v>
      </c>
      <c r="L130" s="5" t="s">
        <v>881</v>
      </c>
      <c r="M130" s="17">
        <v>0</v>
      </c>
      <c r="N130" s="17">
        <v>18.6</v>
      </c>
      <c r="O130" s="17">
        <v>5</v>
      </c>
      <c r="P130" s="17">
        <v>13.6</v>
      </c>
      <c r="Q130" s="17"/>
    </row>
    <row r="131" ht="33.75" spans="1:17">
      <c r="A131" s="5">
        <v>5</v>
      </c>
      <c r="B131" s="5" t="s">
        <v>935</v>
      </c>
      <c r="C131" s="5" t="s">
        <v>936</v>
      </c>
      <c r="D131" s="13" t="s">
        <v>1565</v>
      </c>
      <c r="E131" s="5" t="s">
        <v>944</v>
      </c>
      <c r="F131" s="13" t="s">
        <v>1563</v>
      </c>
      <c r="G131" s="5" t="s">
        <v>1564</v>
      </c>
      <c r="H131" s="5">
        <v>4</v>
      </c>
      <c r="I131" s="5">
        <v>1</v>
      </c>
      <c r="J131" s="5">
        <v>2</v>
      </c>
      <c r="K131" s="5">
        <v>6.35</v>
      </c>
      <c r="L131" s="5" t="s">
        <v>881</v>
      </c>
      <c r="M131" s="17">
        <v>0</v>
      </c>
      <c r="N131" s="17">
        <v>18.7</v>
      </c>
      <c r="O131" s="17">
        <v>5</v>
      </c>
      <c r="P131" s="17">
        <v>13.7</v>
      </c>
      <c r="Q131" s="17"/>
    </row>
    <row r="132" ht="22.5" spans="1:17">
      <c r="A132" s="5">
        <v>6</v>
      </c>
      <c r="B132" s="5" t="s">
        <v>935</v>
      </c>
      <c r="C132" s="5" t="s">
        <v>936</v>
      </c>
      <c r="D132" s="13" t="s">
        <v>1566</v>
      </c>
      <c r="E132" s="5" t="s">
        <v>940</v>
      </c>
      <c r="F132" s="13" t="s">
        <v>1567</v>
      </c>
      <c r="G132" s="5" t="s">
        <v>1568</v>
      </c>
      <c r="H132" s="5">
        <v>4</v>
      </c>
      <c r="I132" s="5">
        <v>1</v>
      </c>
      <c r="J132" s="5">
        <v>3</v>
      </c>
      <c r="K132" s="5">
        <v>4.5</v>
      </c>
      <c r="L132" s="5" t="s">
        <v>881</v>
      </c>
      <c r="M132" s="17">
        <v>0</v>
      </c>
      <c r="N132" s="17">
        <v>25.2</v>
      </c>
      <c r="O132" s="17">
        <v>5</v>
      </c>
      <c r="P132" s="17">
        <v>20.2</v>
      </c>
      <c r="Q132" s="17"/>
    </row>
    <row r="133" ht="33.75" spans="1:17">
      <c r="A133" s="5">
        <v>7</v>
      </c>
      <c r="B133" s="5" t="s">
        <v>935</v>
      </c>
      <c r="C133" s="5" t="s">
        <v>936</v>
      </c>
      <c r="D133" s="13" t="s">
        <v>1569</v>
      </c>
      <c r="E133" s="5" t="s">
        <v>940</v>
      </c>
      <c r="F133" s="13" t="s">
        <v>1570</v>
      </c>
      <c r="G133" s="5" t="s">
        <v>1571</v>
      </c>
      <c r="H133" s="5">
        <v>2</v>
      </c>
      <c r="I133" s="5">
        <v>1</v>
      </c>
      <c r="J133" s="5">
        <v>2</v>
      </c>
      <c r="K133" s="5">
        <v>8</v>
      </c>
      <c r="L133" s="5" t="s">
        <v>881</v>
      </c>
      <c r="M133" s="17">
        <v>0</v>
      </c>
      <c r="N133" s="17">
        <v>18.3</v>
      </c>
      <c r="O133" s="17">
        <v>5</v>
      </c>
      <c r="P133" s="17">
        <v>13.3</v>
      </c>
      <c r="Q133" s="17"/>
    </row>
    <row r="134" spans="1:17">
      <c r="A134" s="5">
        <v>8</v>
      </c>
      <c r="B134" s="5" t="s">
        <v>935</v>
      </c>
      <c r="C134" s="5" t="s">
        <v>804</v>
      </c>
      <c r="D134" s="13" t="s">
        <v>1572</v>
      </c>
      <c r="E134" s="5" t="s">
        <v>944</v>
      </c>
      <c r="F134" s="13" t="s">
        <v>1573</v>
      </c>
      <c r="G134" s="5" t="s">
        <v>1574</v>
      </c>
      <c r="H134" s="5">
        <v>2</v>
      </c>
      <c r="I134" s="5">
        <v>1</v>
      </c>
      <c r="J134" s="5">
        <v>2</v>
      </c>
      <c r="K134" s="5">
        <v>10</v>
      </c>
      <c r="L134" s="5">
        <v>2018</v>
      </c>
      <c r="M134" s="17">
        <v>0</v>
      </c>
      <c r="N134" s="17">
        <v>15.2</v>
      </c>
      <c r="O134" s="17">
        <v>5</v>
      </c>
      <c r="P134" s="17">
        <v>10.2</v>
      </c>
      <c r="Q134" s="17"/>
    </row>
    <row r="135" ht="22.5" spans="1:17">
      <c r="A135" s="5">
        <v>9</v>
      </c>
      <c r="B135" s="5" t="s">
        <v>935</v>
      </c>
      <c r="C135" s="5" t="s">
        <v>804</v>
      </c>
      <c r="D135" s="13" t="s">
        <v>1575</v>
      </c>
      <c r="E135" s="5" t="s">
        <v>940</v>
      </c>
      <c r="F135" s="13" t="s">
        <v>1576</v>
      </c>
      <c r="G135" s="5" t="s">
        <v>1577</v>
      </c>
      <c r="H135" s="5">
        <v>2</v>
      </c>
      <c r="I135" s="5">
        <v>1</v>
      </c>
      <c r="J135" s="5">
        <v>2</v>
      </c>
      <c r="K135" s="5">
        <v>10</v>
      </c>
      <c r="L135" s="5">
        <v>2018</v>
      </c>
      <c r="M135" s="17">
        <v>0</v>
      </c>
      <c r="N135" s="17">
        <v>19.9</v>
      </c>
      <c r="O135" s="17">
        <v>5</v>
      </c>
      <c r="P135" s="17">
        <v>14.9</v>
      </c>
      <c r="Q135" s="17"/>
    </row>
    <row r="136" ht="22.5" spans="1:17">
      <c r="A136" s="5">
        <v>10</v>
      </c>
      <c r="B136" s="5" t="s">
        <v>935</v>
      </c>
      <c r="C136" s="5" t="s">
        <v>804</v>
      </c>
      <c r="D136" s="13" t="s">
        <v>1578</v>
      </c>
      <c r="E136" s="5" t="s">
        <v>944</v>
      </c>
      <c r="F136" s="13" t="s">
        <v>1470</v>
      </c>
      <c r="G136" s="5" t="s">
        <v>1471</v>
      </c>
      <c r="H136" s="5">
        <v>2</v>
      </c>
      <c r="I136" s="5">
        <v>1</v>
      </c>
      <c r="J136" s="5">
        <v>2</v>
      </c>
      <c r="K136" s="5">
        <v>10</v>
      </c>
      <c r="L136" s="5">
        <v>2018</v>
      </c>
      <c r="M136" s="17">
        <v>0</v>
      </c>
      <c r="N136" s="17">
        <v>12.8</v>
      </c>
      <c r="O136" s="17">
        <v>5</v>
      </c>
      <c r="P136" s="17">
        <v>7.8</v>
      </c>
      <c r="Q136" s="17"/>
    </row>
    <row r="137" ht="22.5" spans="1:17">
      <c r="A137" s="5">
        <v>11</v>
      </c>
      <c r="B137" s="5" t="s">
        <v>935</v>
      </c>
      <c r="C137" s="5" t="s">
        <v>804</v>
      </c>
      <c r="D137" s="13" t="s">
        <v>1579</v>
      </c>
      <c r="E137" s="5" t="s">
        <v>944</v>
      </c>
      <c r="F137" s="13" t="s">
        <v>1470</v>
      </c>
      <c r="G137" s="5" t="s">
        <v>1471</v>
      </c>
      <c r="H137" s="5">
        <v>2</v>
      </c>
      <c r="I137" s="5">
        <v>1</v>
      </c>
      <c r="J137" s="5">
        <v>2</v>
      </c>
      <c r="K137" s="5">
        <v>10</v>
      </c>
      <c r="L137" s="5">
        <v>2018</v>
      </c>
      <c r="M137" s="17">
        <v>0</v>
      </c>
      <c r="N137" s="17">
        <v>12.8</v>
      </c>
      <c r="O137" s="17">
        <v>5</v>
      </c>
      <c r="P137" s="17">
        <v>7.8</v>
      </c>
      <c r="Q137" s="17"/>
    </row>
    <row r="138" ht="22.5" spans="1:17">
      <c r="A138" s="5">
        <v>12</v>
      </c>
      <c r="B138" s="5" t="s">
        <v>935</v>
      </c>
      <c r="C138" s="5" t="s">
        <v>804</v>
      </c>
      <c r="D138" s="13" t="s">
        <v>1580</v>
      </c>
      <c r="E138" s="5" t="s">
        <v>944</v>
      </c>
      <c r="F138" s="13" t="s">
        <v>1470</v>
      </c>
      <c r="G138" s="5" t="s">
        <v>1471</v>
      </c>
      <c r="H138" s="5">
        <v>2</v>
      </c>
      <c r="I138" s="5">
        <v>1</v>
      </c>
      <c r="J138" s="5">
        <v>2</v>
      </c>
      <c r="K138" s="5">
        <v>10</v>
      </c>
      <c r="L138" s="5">
        <v>2018</v>
      </c>
      <c r="M138" s="17">
        <v>0</v>
      </c>
      <c r="N138" s="17">
        <v>12.8</v>
      </c>
      <c r="O138" s="17">
        <v>5</v>
      </c>
      <c r="P138" s="17">
        <v>7.8</v>
      </c>
      <c r="Q138" s="17"/>
    </row>
    <row r="139" spans="1:17">
      <c r="A139" s="5">
        <v>13</v>
      </c>
      <c r="B139" s="5" t="s">
        <v>935</v>
      </c>
      <c r="C139" s="5" t="s">
        <v>804</v>
      </c>
      <c r="D139" s="13" t="s">
        <v>1581</v>
      </c>
      <c r="E139" s="5" t="s">
        <v>944</v>
      </c>
      <c r="F139" s="13" t="s">
        <v>1582</v>
      </c>
      <c r="G139" s="5" t="s">
        <v>1583</v>
      </c>
      <c r="H139" s="5">
        <v>3</v>
      </c>
      <c r="I139" s="5">
        <v>1</v>
      </c>
      <c r="J139" s="5">
        <v>3</v>
      </c>
      <c r="K139" s="5">
        <v>10</v>
      </c>
      <c r="L139" s="5">
        <v>2018</v>
      </c>
      <c r="M139" s="17">
        <v>0</v>
      </c>
      <c r="N139" s="17">
        <v>12.8</v>
      </c>
      <c r="O139" s="17">
        <v>5</v>
      </c>
      <c r="P139" s="17">
        <v>7.8</v>
      </c>
      <c r="Q139" s="17"/>
    </row>
    <row r="140" spans="1:17">
      <c r="A140" s="5">
        <v>14</v>
      </c>
      <c r="B140" s="5" t="s">
        <v>935</v>
      </c>
      <c r="C140" s="5" t="s">
        <v>804</v>
      </c>
      <c r="D140" s="13" t="s">
        <v>1584</v>
      </c>
      <c r="E140" s="5" t="s">
        <v>944</v>
      </c>
      <c r="F140" s="13" t="s">
        <v>1585</v>
      </c>
      <c r="G140" s="5" t="s">
        <v>1586</v>
      </c>
      <c r="H140" s="5">
        <v>2</v>
      </c>
      <c r="I140" s="5">
        <v>1</v>
      </c>
      <c r="J140" s="5">
        <v>2</v>
      </c>
      <c r="K140" s="5">
        <v>10</v>
      </c>
      <c r="L140" s="5">
        <v>2018</v>
      </c>
      <c r="M140" s="17">
        <v>0</v>
      </c>
      <c r="N140" s="17">
        <v>12.8</v>
      </c>
      <c r="O140" s="17">
        <v>5</v>
      </c>
      <c r="P140" s="17">
        <v>7.8</v>
      </c>
      <c r="Q140" s="17"/>
    </row>
    <row r="141" ht="22.5" spans="1:17">
      <c r="A141" s="5">
        <v>15</v>
      </c>
      <c r="B141" s="5" t="s">
        <v>935</v>
      </c>
      <c r="C141" s="5" t="s">
        <v>804</v>
      </c>
      <c r="D141" s="13" t="s">
        <v>1587</v>
      </c>
      <c r="E141" s="5" t="s">
        <v>944</v>
      </c>
      <c r="F141" s="13" t="s">
        <v>1134</v>
      </c>
      <c r="G141" s="5" t="s">
        <v>1135</v>
      </c>
      <c r="H141" s="5">
        <v>2</v>
      </c>
      <c r="I141" s="5">
        <v>1</v>
      </c>
      <c r="J141" s="5">
        <v>2</v>
      </c>
      <c r="K141" s="5">
        <v>7.5</v>
      </c>
      <c r="L141" s="5">
        <v>2018</v>
      </c>
      <c r="M141" s="17">
        <v>0</v>
      </c>
      <c r="N141" s="17">
        <v>14.7</v>
      </c>
      <c r="O141" s="17">
        <v>5</v>
      </c>
      <c r="P141" s="17">
        <v>9.7</v>
      </c>
      <c r="Q141" s="17"/>
    </row>
    <row r="142" ht="22.5" spans="1:17">
      <c r="A142" s="5">
        <v>16</v>
      </c>
      <c r="B142" s="5" t="s">
        <v>935</v>
      </c>
      <c r="C142" s="5" t="s">
        <v>804</v>
      </c>
      <c r="D142" s="13" t="s">
        <v>1588</v>
      </c>
      <c r="E142" s="5" t="s">
        <v>944</v>
      </c>
      <c r="F142" s="13" t="s">
        <v>1589</v>
      </c>
      <c r="G142" s="5" t="s">
        <v>1590</v>
      </c>
      <c r="H142" s="5">
        <v>2</v>
      </c>
      <c r="I142" s="5">
        <v>1</v>
      </c>
      <c r="J142" s="5">
        <v>2</v>
      </c>
      <c r="K142" s="5">
        <v>10</v>
      </c>
      <c r="L142" s="5">
        <v>2018</v>
      </c>
      <c r="M142" s="17">
        <v>0</v>
      </c>
      <c r="N142" s="17">
        <v>14.7</v>
      </c>
      <c r="O142" s="17">
        <v>5</v>
      </c>
      <c r="P142" s="17">
        <v>9.7</v>
      </c>
      <c r="Q142" s="17"/>
    </row>
    <row r="143" ht="22.5" spans="1:17">
      <c r="A143" s="5">
        <v>17</v>
      </c>
      <c r="B143" s="5" t="s">
        <v>935</v>
      </c>
      <c r="C143" s="5" t="s">
        <v>804</v>
      </c>
      <c r="D143" s="13" t="s">
        <v>1591</v>
      </c>
      <c r="E143" s="5" t="s">
        <v>944</v>
      </c>
      <c r="F143" s="13" t="s">
        <v>1592</v>
      </c>
      <c r="G143" s="5" t="s">
        <v>1593</v>
      </c>
      <c r="H143" s="5">
        <v>2</v>
      </c>
      <c r="I143" s="5">
        <v>1</v>
      </c>
      <c r="J143" s="5">
        <v>2</v>
      </c>
      <c r="K143" s="5">
        <v>10</v>
      </c>
      <c r="L143" s="5">
        <v>2018</v>
      </c>
      <c r="M143" s="17">
        <v>0</v>
      </c>
      <c r="N143" s="17">
        <v>14.7</v>
      </c>
      <c r="O143" s="17">
        <v>5</v>
      </c>
      <c r="P143" s="17">
        <v>9.7</v>
      </c>
      <c r="Q143" s="17"/>
    </row>
    <row r="144" ht="22.5" spans="1:17">
      <c r="A144" s="5">
        <v>18</v>
      </c>
      <c r="B144" s="5" t="s">
        <v>935</v>
      </c>
      <c r="C144" s="5" t="s">
        <v>804</v>
      </c>
      <c r="D144" s="13" t="s">
        <v>1594</v>
      </c>
      <c r="E144" s="5" t="s">
        <v>944</v>
      </c>
      <c r="F144" s="13" t="s">
        <v>1482</v>
      </c>
      <c r="G144" s="5" t="s">
        <v>1483</v>
      </c>
      <c r="H144" s="5">
        <v>2</v>
      </c>
      <c r="I144" s="5">
        <v>1</v>
      </c>
      <c r="J144" s="5">
        <v>2</v>
      </c>
      <c r="K144" s="5">
        <v>7.5</v>
      </c>
      <c r="L144" s="5">
        <v>2018</v>
      </c>
      <c r="M144" s="17">
        <v>0</v>
      </c>
      <c r="N144" s="17">
        <v>19.9</v>
      </c>
      <c r="O144" s="17">
        <v>5</v>
      </c>
      <c r="P144" s="17">
        <v>14.9</v>
      </c>
      <c r="Q144" s="17"/>
    </row>
    <row r="145" ht="22.5" spans="1:17">
      <c r="A145" s="5">
        <v>19</v>
      </c>
      <c r="B145" s="5" t="s">
        <v>935</v>
      </c>
      <c r="C145" s="5" t="s">
        <v>804</v>
      </c>
      <c r="D145" s="13" t="s">
        <v>1595</v>
      </c>
      <c r="E145" s="5" t="s">
        <v>944</v>
      </c>
      <c r="F145" s="13" t="s">
        <v>1596</v>
      </c>
      <c r="G145" s="5" t="s">
        <v>1597</v>
      </c>
      <c r="H145" s="5">
        <v>2</v>
      </c>
      <c r="I145" s="5">
        <v>1</v>
      </c>
      <c r="J145" s="5">
        <v>2</v>
      </c>
      <c r="K145" s="5">
        <v>10</v>
      </c>
      <c r="L145" s="5">
        <v>2018</v>
      </c>
      <c r="M145" s="17">
        <v>0</v>
      </c>
      <c r="N145" s="17">
        <v>13.2</v>
      </c>
      <c r="O145" s="17">
        <v>5</v>
      </c>
      <c r="P145" s="17">
        <v>8.2</v>
      </c>
      <c r="Q145" s="17"/>
    </row>
    <row r="146" ht="22.5" spans="1:17">
      <c r="A146" s="5">
        <v>20</v>
      </c>
      <c r="B146" s="5" t="s">
        <v>935</v>
      </c>
      <c r="C146" s="5" t="s">
        <v>804</v>
      </c>
      <c r="D146" s="13" t="s">
        <v>1598</v>
      </c>
      <c r="E146" s="5" t="s">
        <v>944</v>
      </c>
      <c r="F146" s="13" t="s">
        <v>1375</v>
      </c>
      <c r="G146" s="5" t="s">
        <v>1376</v>
      </c>
      <c r="H146" s="5">
        <v>2</v>
      </c>
      <c r="I146" s="5">
        <v>1</v>
      </c>
      <c r="J146" s="5">
        <v>2</v>
      </c>
      <c r="K146" s="5">
        <v>10</v>
      </c>
      <c r="L146" s="5">
        <v>2018</v>
      </c>
      <c r="M146" s="17">
        <v>0</v>
      </c>
      <c r="N146" s="17">
        <v>12.3</v>
      </c>
      <c r="O146" s="17">
        <v>5</v>
      </c>
      <c r="P146" s="17">
        <v>7.3</v>
      </c>
      <c r="Q146" s="17"/>
    </row>
    <row r="147" ht="22.5" spans="1:17">
      <c r="A147" s="5">
        <v>21</v>
      </c>
      <c r="B147" s="5" t="s">
        <v>935</v>
      </c>
      <c r="C147" s="5" t="s">
        <v>804</v>
      </c>
      <c r="D147" s="13" t="s">
        <v>1599</v>
      </c>
      <c r="E147" s="5" t="s">
        <v>944</v>
      </c>
      <c r="F147" s="13" t="s">
        <v>1375</v>
      </c>
      <c r="G147" s="5" t="s">
        <v>1376</v>
      </c>
      <c r="H147" s="5">
        <v>2</v>
      </c>
      <c r="I147" s="5">
        <v>1</v>
      </c>
      <c r="J147" s="5">
        <v>2</v>
      </c>
      <c r="K147" s="5">
        <v>10</v>
      </c>
      <c r="L147" s="5">
        <v>2018</v>
      </c>
      <c r="M147" s="17">
        <v>0</v>
      </c>
      <c r="N147" s="17">
        <v>12.3</v>
      </c>
      <c r="O147" s="17">
        <v>5</v>
      </c>
      <c r="P147" s="17">
        <v>7.3</v>
      </c>
      <c r="Q147" s="17"/>
    </row>
    <row r="148" ht="22.5" spans="1:17">
      <c r="A148" s="5">
        <v>22</v>
      </c>
      <c r="B148" s="5" t="s">
        <v>935</v>
      </c>
      <c r="C148" s="5" t="s">
        <v>804</v>
      </c>
      <c r="D148" s="13" t="s">
        <v>1600</v>
      </c>
      <c r="E148" s="5" t="s">
        <v>944</v>
      </c>
      <c r="F148" s="13" t="s">
        <v>1375</v>
      </c>
      <c r="G148" s="5" t="s">
        <v>1376</v>
      </c>
      <c r="H148" s="5">
        <v>2</v>
      </c>
      <c r="I148" s="5">
        <v>1</v>
      </c>
      <c r="J148" s="5">
        <v>2</v>
      </c>
      <c r="K148" s="5">
        <v>10</v>
      </c>
      <c r="L148" s="5">
        <v>2018</v>
      </c>
      <c r="M148" s="17">
        <v>0</v>
      </c>
      <c r="N148" s="17">
        <v>12.3</v>
      </c>
      <c r="O148" s="17">
        <v>5</v>
      </c>
      <c r="P148" s="17">
        <v>7.3</v>
      </c>
      <c r="Q148" s="17"/>
    </row>
    <row r="149" ht="22.5" spans="1:17">
      <c r="A149" s="5">
        <v>23</v>
      </c>
      <c r="B149" s="5" t="s">
        <v>935</v>
      </c>
      <c r="C149" s="5" t="s">
        <v>804</v>
      </c>
      <c r="D149" s="13" t="s">
        <v>1601</v>
      </c>
      <c r="E149" s="5" t="s">
        <v>944</v>
      </c>
      <c r="F149" s="13" t="s">
        <v>1375</v>
      </c>
      <c r="G149" s="5" t="s">
        <v>1376</v>
      </c>
      <c r="H149" s="5">
        <v>2</v>
      </c>
      <c r="I149" s="5">
        <v>1</v>
      </c>
      <c r="J149" s="5">
        <v>2</v>
      </c>
      <c r="K149" s="5">
        <v>10</v>
      </c>
      <c r="L149" s="5">
        <v>2018</v>
      </c>
      <c r="M149" s="17">
        <v>0</v>
      </c>
      <c r="N149" s="17">
        <v>12.3</v>
      </c>
      <c r="O149" s="17">
        <v>5</v>
      </c>
      <c r="P149" s="17">
        <v>7.3</v>
      </c>
      <c r="Q149" s="17"/>
    </row>
    <row r="150" ht="22.5" spans="1:17">
      <c r="A150" s="5">
        <v>24</v>
      </c>
      <c r="B150" s="5" t="s">
        <v>935</v>
      </c>
      <c r="C150" s="5" t="s">
        <v>804</v>
      </c>
      <c r="D150" s="13" t="s">
        <v>1602</v>
      </c>
      <c r="E150" s="5" t="s">
        <v>944</v>
      </c>
      <c r="F150" s="13" t="s">
        <v>1375</v>
      </c>
      <c r="G150" s="5" t="s">
        <v>1376</v>
      </c>
      <c r="H150" s="5">
        <v>1</v>
      </c>
      <c r="I150" s="5">
        <v>2</v>
      </c>
      <c r="J150" s="5">
        <v>0.5</v>
      </c>
      <c r="K150" s="5">
        <v>10</v>
      </c>
      <c r="L150" s="5">
        <v>2018</v>
      </c>
      <c r="M150" s="17">
        <v>0</v>
      </c>
      <c r="N150" s="17">
        <v>12.3</v>
      </c>
      <c r="O150" s="17">
        <v>5</v>
      </c>
      <c r="P150" s="17">
        <v>7.3</v>
      </c>
      <c r="Q150" s="17"/>
    </row>
    <row r="151" spans="1:17">
      <c r="A151" s="5">
        <v>25</v>
      </c>
      <c r="B151" s="5" t="s">
        <v>935</v>
      </c>
      <c r="C151" s="5" t="s">
        <v>804</v>
      </c>
      <c r="D151" s="13" t="s">
        <v>1603</v>
      </c>
      <c r="E151" s="5" t="s">
        <v>944</v>
      </c>
      <c r="F151" s="13" t="s">
        <v>1604</v>
      </c>
      <c r="G151" s="5" t="s">
        <v>1605</v>
      </c>
      <c r="H151" s="5">
        <v>2</v>
      </c>
      <c r="I151" s="5">
        <v>1</v>
      </c>
      <c r="J151" s="5">
        <v>2</v>
      </c>
      <c r="K151" s="5">
        <v>10</v>
      </c>
      <c r="L151" s="5">
        <v>2018</v>
      </c>
      <c r="M151" s="17">
        <v>0</v>
      </c>
      <c r="N151" s="17">
        <v>14.8</v>
      </c>
      <c r="O151" s="17">
        <v>5</v>
      </c>
      <c r="P151" s="17">
        <v>9.8</v>
      </c>
      <c r="Q151" s="17"/>
    </row>
    <row r="152" ht="22.5" spans="1:17">
      <c r="A152" s="5">
        <v>26</v>
      </c>
      <c r="B152" s="5" t="s">
        <v>935</v>
      </c>
      <c r="C152" s="5" t="s">
        <v>804</v>
      </c>
      <c r="D152" s="13" t="s">
        <v>1606</v>
      </c>
      <c r="E152" s="5" t="s">
        <v>940</v>
      </c>
      <c r="F152" s="13" t="s">
        <v>1503</v>
      </c>
      <c r="G152" s="5" t="s">
        <v>1504</v>
      </c>
      <c r="H152" s="5">
        <v>2</v>
      </c>
      <c r="I152" s="5">
        <v>1</v>
      </c>
      <c r="J152" s="5">
        <v>2</v>
      </c>
      <c r="K152" s="5">
        <v>10</v>
      </c>
      <c r="L152" s="5">
        <v>2018</v>
      </c>
      <c r="M152" s="17">
        <v>0</v>
      </c>
      <c r="N152" s="17">
        <v>14.8</v>
      </c>
      <c r="O152" s="17">
        <v>5</v>
      </c>
      <c r="P152" s="17">
        <v>9.8</v>
      </c>
      <c r="Q152" s="17"/>
    </row>
    <row r="153" spans="1:17">
      <c r="A153" s="5">
        <v>27</v>
      </c>
      <c r="B153" s="5" t="s">
        <v>935</v>
      </c>
      <c r="C153" s="5" t="s">
        <v>804</v>
      </c>
      <c r="D153" s="13" t="s">
        <v>1607</v>
      </c>
      <c r="E153" s="5" t="s">
        <v>944</v>
      </c>
      <c r="F153" s="13" t="s">
        <v>1490</v>
      </c>
      <c r="G153" s="5" t="s">
        <v>1491</v>
      </c>
      <c r="H153" s="5">
        <v>2</v>
      </c>
      <c r="I153" s="5">
        <v>1</v>
      </c>
      <c r="J153" s="5">
        <v>2</v>
      </c>
      <c r="K153" s="5">
        <v>10</v>
      </c>
      <c r="L153" s="5">
        <v>2018</v>
      </c>
      <c r="M153" s="17">
        <v>0</v>
      </c>
      <c r="N153" s="17">
        <v>13.2</v>
      </c>
      <c r="O153" s="17">
        <v>5</v>
      </c>
      <c r="P153" s="17">
        <v>8.2</v>
      </c>
      <c r="Q153" s="17"/>
    </row>
    <row r="154" spans="1:17">
      <c r="A154" s="5">
        <v>28</v>
      </c>
      <c r="B154" s="5" t="s">
        <v>935</v>
      </c>
      <c r="C154" s="5" t="s">
        <v>804</v>
      </c>
      <c r="D154" s="13" t="s">
        <v>1608</v>
      </c>
      <c r="E154" s="5" t="s">
        <v>944</v>
      </c>
      <c r="F154" s="13" t="s">
        <v>1490</v>
      </c>
      <c r="G154" s="5" t="s">
        <v>1491</v>
      </c>
      <c r="H154" s="5">
        <v>2</v>
      </c>
      <c r="I154" s="5">
        <v>1</v>
      </c>
      <c r="J154" s="5">
        <v>2</v>
      </c>
      <c r="K154" s="5">
        <v>10</v>
      </c>
      <c r="L154" s="5">
        <v>2018</v>
      </c>
      <c r="M154" s="17">
        <v>0</v>
      </c>
      <c r="N154" s="17">
        <v>13.2</v>
      </c>
      <c r="O154" s="17">
        <v>5</v>
      </c>
      <c r="P154" s="17">
        <v>8.2</v>
      </c>
      <c r="Q154" s="17"/>
    </row>
    <row r="155" spans="1:17">
      <c r="A155" s="5">
        <v>29</v>
      </c>
      <c r="B155" s="5" t="s">
        <v>935</v>
      </c>
      <c r="C155" s="5" t="s">
        <v>804</v>
      </c>
      <c r="D155" s="13" t="s">
        <v>1609</v>
      </c>
      <c r="E155" s="5" t="s">
        <v>944</v>
      </c>
      <c r="F155" s="13" t="s">
        <v>1490</v>
      </c>
      <c r="G155" s="5" t="s">
        <v>1491</v>
      </c>
      <c r="H155" s="5">
        <v>2</v>
      </c>
      <c r="I155" s="5">
        <v>1</v>
      </c>
      <c r="J155" s="5">
        <v>2</v>
      </c>
      <c r="K155" s="5">
        <v>10</v>
      </c>
      <c r="L155" s="5">
        <v>2018</v>
      </c>
      <c r="M155" s="17">
        <v>0</v>
      </c>
      <c r="N155" s="17">
        <v>13.2</v>
      </c>
      <c r="O155" s="17">
        <v>5</v>
      </c>
      <c r="P155" s="17">
        <v>8.2</v>
      </c>
      <c r="Q155" s="17"/>
    </row>
    <row r="156" spans="1:17">
      <c r="A156" s="5">
        <v>30</v>
      </c>
      <c r="B156" s="5" t="s">
        <v>935</v>
      </c>
      <c r="C156" s="5" t="s">
        <v>804</v>
      </c>
      <c r="D156" s="13" t="s">
        <v>1610</v>
      </c>
      <c r="E156" s="5" t="s">
        <v>944</v>
      </c>
      <c r="F156" s="13" t="s">
        <v>1490</v>
      </c>
      <c r="G156" s="5" t="s">
        <v>1491</v>
      </c>
      <c r="H156" s="5">
        <v>2</v>
      </c>
      <c r="I156" s="5">
        <v>1</v>
      </c>
      <c r="J156" s="5">
        <v>2</v>
      </c>
      <c r="K156" s="5">
        <v>10</v>
      </c>
      <c r="L156" s="5">
        <v>2018</v>
      </c>
      <c r="M156" s="17">
        <v>0</v>
      </c>
      <c r="N156" s="17">
        <v>13.2</v>
      </c>
      <c r="O156" s="17">
        <v>5</v>
      </c>
      <c r="P156" s="17">
        <v>8.2</v>
      </c>
      <c r="Q156" s="17"/>
    </row>
    <row r="157" spans="1:17">
      <c r="A157" s="5">
        <v>31</v>
      </c>
      <c r="B157" s="5" t="s">
        <v>935</v>
      </c>
      <c r="C157" s="5" t="s">
        <v>804</v>
      </c>
      <c r="D157" s="13" t="s">
        <v>1611</v>
      </c>
      <c r="E157" s="5" t="s">
        <v>944</v>
      </c>
      <c r="F157" s="13" t="s">
        <v>1612</v>
      </c>
      <c r="G157" s="5" t="s">
        <v>996</v>
      </c>
      <c r="H157" s="5">
        <v>2</v>
      </c>
      <c r="I157" s="5">
        <v>1</v>
      </c>
      <c r="J157" s="5">
        <v>2</v>
      </c>
      <c r="K157" s="5">
        <v>10</v>
      </c>
      <c r="L157" s="5">
        <v>2018</v>
      </c>
      <c r="M157" s="17">
        <v>0</v>
      </c>
      <c r="N157" s="17">
        <v>13.2</v>
      </c>
      <c r="O157" s="17">
        <v>5</v>
      </c>
      <c r="P157" s="17">
        <v>8.2</v>
      </c>
      <c r="Q157" s="17"/>
    </row>
    <row r="158" spans="1:17">
      <c r="A158" s="5">
        <v>32</v>
      </c>
      <c r="B158" s="5" t="s">
        <v>935</v>
      </c>
      <c r="C158" s="5" t="s">
        <v>804</v>
      </c>
      <c r="D158" s="13" t="s">
        <v>1613</v>
      </c>
      <c r="E158" s="5" t="s">
        <v>944</v>
      </c>
      <c r="F158" s="13" t="s">
        <v>1612</v>
      </c>
      <c r="G158" s="5" t="s">
        <v>996</v>
      </c>
      <c r="H158" s="5">
        <v>2</v>
      </c>
      <c r="I158" s="5">
        <v>1</v>
      </c>
      <c r="J158" s="5">
        <v>2</v>
      </c>
      <c r="K158" s="5">
        <v>10</v>
      </c>
      <c r="L158" s="5">
        <v>2018</v>
      </c>
      <c r="M158" s="17">
        <v>0</v>
      </c>
      <c r="N158" s="17">
        <v>13.2</v>
      </c>
      <c r="O158" s="17">
        <v>5</v>
      </c>
      <c r="P158" s="17">
        <v>8.2</v>
      </c>
      <c r="Q158" s="17"/>
    </row>
    <row r="159" spans="1:17">
      <c r="A159" s="5">
        <v>33</v>
      </c>
      <c r="B159" s="5" t="s">
        <v>935</v>
      </c>
      <c r="C159" s="5" t="s">
        <v>804</v>
      </c>
      <c r="D159" s="13" t="s">
        <v>1614</v>
      </c>
      <c r="E159" s="5" t="s">
        <v>944</v>
      </c>
      <c r="F159" s="13" t="s">
        <v>1612</v>
      </c>
      <c r="G159" s="5" t="s">
        <v>996</v>
      </c>
      <c r="H159" s="5">
        <v>2</v>
      </c>
      <c r="I159" s="5">
        <v>1</v>
      </c>
      <c r="J159" s="5">
        <v>2</v>
      </c>
      <c r="K159" s="5">
        <v>10</v>
      </c>
      <c r="L159" s="5">
        <v>2018</v>
      </c>
      <c r="M159" s="17">
        <v>0</v>
      </c>
      <c r="N159" s="17">
        <v>13.2</v>
      </c>
      <c r="O159" s="17">
        <v>5</v>
      </c>
      <c r="P159" s="17">
        <v>8.2</v>
      </c>
      <c r="Q159" s="17"/>
    </row>
    <row r="160" ht="22.5" spans="1:17">
      <c r="A160" s="5">
        <v>34</v>
      </c>
      <c r="B160" s="5" t="s">
        <v>935</v>
      </c>
      <c r="C160" s="5" t="s">
        <v>804</v>
      </c>
      <c r="D160" s="13" t="s">
        <v>1615</v>
      </c>
      <c r="E160" s="5" t="s">
        <v>944</v>
      </c>
      <c r="F160" s="13" t="s">
        <v>1616</v>
      </c>
      <c r="G160" s="5" t="s">
        <v>1617</v>
      </c>
      <c r="H160" s="5">
        <v>2</v>
      </c>
      <c r="I160" s="5">
        <v>1</v>
      </c>
      <c r="J160" s="5">
        <v>2</v>
      </c>
      <c r="K160" s="5">
        <v>10</v>
      </c>
      <c r="L160" s="5">
        <v>2018</v>
      </c>
      <c r="M160" s="17">
        <v>0</v>
      </c>
      <c r="N160" s="17">
        <v>14</v>
      </c>
      <c r="O160" s="17">
        <v>5</v>
      </c>
      <c r="P160" s="17">
        <v>9</v>
      </c>
      <c r="Q160" s="17"/>
    </row>
    <row r="161" ht="22.5" spans="1:17">
      <c r="A161" s="5">
        <v>35</v>
      </c>
      <c r="B161" s="5" t="s">
        <v>935</v>
      </c>
      <c r="C161" s="5" t="s">
        <v>804</v>
      </c>
      <c r="D161" s="13" t="s">
        <v>1618</v>
      </c>
      <c r="E161" s="5" t="s">
        <v>944</v>
      </c>
      <c r="F161" s="13" t="s">
        <v>1616</v>
      </c>
      <c r="G161" s="5" t="s">
        <v>1617</v>
      </c>
      <c r="H161" s="5">
        <v>2</v>
      </c>
      <c r="I161" s="5">
        <v>1</v>
      </c>
      <c r="J161" s="5">
        <v>2</v>
      </c>
      <c r="K161" s="5">
        <v>10</v>
      </c>
      <c r="L161" s="5">
        <v>2018</v>
      </c>
      <c r="M161" s="17">
        <v>0</v>
      </c>
      <c r="N161" s="17">
        <v>14</v>
      </c>
      <c r="O161" s="17">
        <v>5</v>
      </c>
      <c r="P161" s="17">
        <v>9</v>
      </c>
      <c r="Q161" s="17"/>
    </row>
    <row r="162" ht="22.5" spans="1:17">
      <c r="A162" s="5">
        <v>36</v>
      </c>
      <c r="B162" s="5" t="s">
        <v>935</v>
      </c>
      <c r="C162" s="5" t="s">
        <v>804</v>
      </c>
      <c r="D162" s="13" t="s">
        <v>1619</v>
      </c>
      <c r="E162" s="5" t="s">
        <v>944</v>
      </c>
      <c r="F162" s="13" t="s">
        <v>1493</v>
      </c>
      <c r="G162" s="5" t="s">
        <v>1494</v>
      </c>
      <c r="H162" s="5">
        <v>2</v>
      </c>
      <c r="I162" s="5">
        <v>1</v>
      </c>
      <c r="J162" s="5">
        <v>2</v>
      </c>
      <c r="K162" s="5">
        <v>10</v>
      </c>
      <c r="L162" s="5">
        <v>2018</v>
      </c>
      <c r="M162" s="17">
        <v>0</v>
      </c>
      <c r="N162" s="17">
        <v>15.2</v>
      </c>
      <c r="O162" s="17">
        <v>5</v>
      </c>
      <c r="P162" s="17">
        <v>10.2</v>
      </c>
      <c r="Q162" s="17"/>
    </row>
    <row r="163" ht="22.5" spans="1:17">
      <c r="A163" s="5">
        <v>37</v>
      </c>
      <c r="B163" s="5" t="s">
        <v>935</v>
      </c>
      <c r="C163" s="5" t="s">
        <v>804</v>
      </c>
      <c r="D163" s="13" t="s">
        <v>1620</v>
      </c>
      <c r="E163" s="5" t="s">
        <v>944</v>
      </c>
      <c r="F163" s="13" t="s">
        <v>1493</v>
      </c>
      <c r="G163" s="5" t="s">
        <v>1494</v>
      </c>
      <c r="H163" s="5">
        <v>2</v>
      </c>
      <c r="I163" s="5">
        <v>1</v>
      </c>
      <c r="J163" s="5">
        <v>2</v>
      </c>
      <c r="K163" s="5">
        <v>10</v>
      </c>
      <c r="L163" s="5">
        <v>2018</v>
      </c>
      <c r="M163" s="17">
        <v>0</v>
      </c>
      <c r="N163" s="17">
        <v>15.2</v>
      </c>
      <c r="O163" s="17">
        <v>5</v>
      </c>
      <c r="P163" s="17">
        <v>10.2</v>
      </c>
      <c r="Q163" s="17"/>
    </row>
    <row r="164" ht="22.5" spans="1:17">
      <c r="A164" s="5">
        <v>38</v>
      </c>
      <c r="B164" s="5" t="s">
        <v>935</v>
      </c>
      <c r="C164" s="5" t="s">
        <v>804</v>
      </c>
      <c r="D164" s="13" t="s">
        <v>1621</v>
      </c>
      <c r="E164" s="5" t="s">
        <v>944</v>
      </c>
      <c r="F164" s="13" t="s">
        <v>1493</v>
      </c>
      <c r="G164" s="5" t="s">
        <v>1494</v>
      </c>
      <c r="H164" s="5">
        <v>2</v>
      </c>
      <c r="I164" s="5">
        <v>1</v>
      </c>
      <c r="J164" s="5">
        <v>2</v>
      </c>
      <c r="K164" s="5">
        <v>10</v>
      </c>
      <c r="L164" s="5">
        <v>2018</v>
      </c>
      <c r="M164" s="17">
        <v>0</v>
      </c>
      <c r="N164" s="17">
        <v>15.2</v>
      </c>
      <c r="O164" s="17">
        <v>5</v>
      </c>
      <c r="P164" s="17">
        <v>10.2</v>
      </c>
      <c r="Q164" s="17"/>
    </row>
    <row r="165" ht="22.5" spans="1:17">
      <c r="A165" s="5">
        <v>39</v>
      </c>
      <c r="B165" s="5" t="s">
        <v>935</v>
      </c>
      <c r="C165" s="5" t="s">
        <v>804</v>
      </c>
      <c r="D165" s="13" t="s">
        <v>1622</v>
      </c>
      <c r="E165" s="5" t="s">
        <v>944</v>
      </c>
      <c r="F165" s="13" t="s">
        <v>1493</v>
      </c>
      <c r="G165" s="5" t="s">
        <v>1494</v>
      </c>
      <c r="H165" s="5">
        <v>2</v>
      </c>
      <c r="I165" s="5">
        <v>1</v>
      </c>
      <c r="J165" s="5">
        <v>2</v>
      </c>
      <c r="K165" s="5">
        <v>10</v>
      </c>
      <c r="L165" s="5">
        <v>2018</v>
      </c>
      <c r="M165" s="17">
        <v>0</v>
      </c>
      <c r="N165" s="17">
        <v>15.2</v>
      </c>
      <c r="O165" s="17">
        <v>5</v>
      </c>
      <c r="P165" s="17">
        <v>10.2</v>
      </c>
      <c r="Q165" s="17"/>
    </row>
    <row r="166" ht="22.5" spans="1:17">
      <c r="A166" s="5">
        <v>40</v>
      </c>
      <c r="B166" s="5" t="s">
        <v>935</v>
      </c>
      <c r="C166" s="5" t="s">
        <v>804</v>
      </c>
      <c r="D166" s="13" t="s">
        <v>1623</v>
      </c>
      <c r="E166" s="5" t="s">
        <v>944</v>
      </c>
      <c r="F166" s="13" t="s">
        <v>1493</v>
      </c>
      <c r="G166" s="5" t="s">
        <v>1494</v>
      </c>
      <c r="H166" s="5">
        <v>2</v>
      </c>
      <c r="I166" s="5">
        <v>1</v>
      </c>
      <c r="J166" s="5">
        <v>2</v>
      </c>
      <c r="K166" s="5">
        <v>10</v>
      </c>
      <c r="L166" s="5">
        <v>2018</v>
      </c>
      <c r="M166" s="17">
        <v>0</v>
      </c>
      <c r="N166" s="17">
        <v>15.2</v>
      </c>
      <c r="O166" s="17">
        <v>5</v>
      </c>
      <c r="P166" s="17">
        <v>10.2</v>
      </c>
      <c r="Q166" s="17"/>
    </row>
    <row r="167" spans="1:17">
      <c r="A167" s="5">
        <v>41</v>
      </c>
      <c r="B167" s="5" t="s">
        <v>935</v>
      </c>
      <c r="C167" s="5" t="s">
        <v>804</v>
      </c>
      <c r="D167" s="13" t="s">
        <v>1624</v>
      </c>
      <c r="E167" s="5" t="s">
        <v>944</v>
      </c>
      <c r="F167" s="13" t="s">
        <v>1625</v>
      </c>
      <c r="G167" s="5" t="s">
        <v>1626</v>
      </c>
      <c r="H167" s="5">
        <v>4</v>
      </c>
      <c r="I167" s="5">
        <v>1</v>
      </c>
      <c r="J167" s="5">
        <v>4</v>
      </c>
      <c r="K167" s="5">
        <v>10</v>
      </c>
      <c r="L167" s="5">
        <v>2018</v>
      </c>
      <c r="M167" s="17">
        <v>0</v>
      </c>
      <c r="N167" s="17">
        <v>13.2</v>
      </c>
      <c r="O167" s="17">
        <v>5</v>
      </c>
      <c r="P167" s="17">
        <v>8.2</v>
      </c>
      <c r="Q167" s="17"/>
    </row>
    <row r="168" ht="22.5" spans="1:17">
      <c r="A168" s="5">
        <v>42</v>
      </c>
      <c r="B168" s="5" t="s">
        <v>935</v>
      </c>
      <c r="C168" s="5" t="s">
        <v>804</v>
      </c>
      <c r="D168" s="13" t="s">
        <v>1627</v>
      </c>
      <c r="E168" s="5" t="s">
        <v>944</v>
      </c>
      <c r="F168" s="13" t="s">
        <v>1628</v>
      </c>
      <c r="G168" s="5" t="s">
        <v>1629</v>
      </c>
      <c r="H168" s="5">
        <v>2</v>
      </c>
      <c r="I168" s="5">
        <v>1</v>
      </c>
      <c r="J168" s="5">
        <v>2</v>
      </c>
      <c r="K168" s="5">
        <v>10</v>
      </c>
      <c r="L168" s="5">
        <v>2018</v>
      </c>
      <c r="M168" s="17">
        <v>0</v>
      </c>
      <c r="N168" s="17">
        <v>13.2</v>
      </c>
      <c r="O168" s="17">
        <v>5</v>
      </c>
      <c r="P168" s="17">
        <v>8.2</v>
      </c>
      <c r="Q168" s="17"/>
    </row>
    <row r="169" ht="22.5" spans="1:17">
      <c r="A169" s="5">
        <v>43</v>
      </c>
      <c r="B169" s="5" t="s">
        <v>935</v>
      </c>
      <c r="C169" s="5" t="s">
        <v>804</v>
      </c>
      <c r="D169" s="13" t="s">
        <v>1630</v>
      </c>
      <c r="E169" s="5" t="s">
        <v>944</v>
      </c>
      <c r="F169" s="13" t="s">
        <v>1628</v>
      </c>
      <c r="G169" s="5" t="s">
        <v>1629</v>
      </c>
      <c r="H169" s="5">
        <v>2</v>
      </c>
      <c r="I169" s="5">
        <v>1</v>
      </c>
      <c r="J169" s="5">
        <v>2</v>
      </c>
      <c r="K169" s="5">
        <v>10</v>
      </c>
      <c r="L169" s="5">
        <v>2018</v>
      </c>
      <c r="M169" s="17">
        <v>0</v>
      </c>
      <c r="N169" s="17">
        <v>13.2</v>
      </c>
      <c r="O169" s="17">
        <v>5</v>
      </c>
      <c r="P169" s="17">
        <v>8.2</v>
      </c>
      <c r="Q169" s="17"/>
    </row>
    <row r="170" ht="22.5" spans="1:17">
      <c r="A170" s="5">
        <v>44</v>
      </c>
      <c r="B170" s="5" t="s">
        <v>935</v>
      </c>
      <c r="C170" s="5" t="s">
        <v>804</v>
      </c>
      <c r="D170" s="13" t="s">
        <v>1631</v>
      </c>
      <c r="E170" s="5" t="s">
        <v>944</v>
      </c>
      <c r="F170" s="13" t="s">
        <v>1628</v>
      </c>
      <c r="G170" s="5" t="s">
        <v>1629</v>
      </c>
      <c r="H170" s="5">
        <v>2</v>
      </c>
      <c r="I170" s="5">
        <v>1</v>
      </c>
      <c r="J170" s="5">
        <v>2</v>
      </c>
      <c r="K170" s="5">
        <v>10</v>
      </c>
      <c r="L170" s="5">
        <v>2018</v>
      </c>
      <c r="M170" s="17">
        <v>0</v>
      </c>
      <c r="N170" s="17">
        <v>13.2</v>
      </c>
      <c r="O170" s="17">
        <v>5</v>
      </c>
      <c r="P170" s="17">
        <v>8.2</v>
      </c>
      <c r="Q170" s="17"/>
    </row>
    <row r="171" ht="22.5" spans="1:17">
      <c r="A171" s="5">
        <v>45</v>
      </c>
      <c r="B171" s="5" t="s">
        <v>935</v>
      </c>
      <c r="C171" s="5" t="s">
        <v>804</v>
      </c>
      <c r="D171" s="13" t="s">
        <v>1632</v>
      </c>
      <c r="E171" s="5" t="s">
        <v>944</v>
      </c>
      <c r="F171" s="13" t="s">
        <v>1496</v>
      </c>
      <c r="G171" s="5" t="s">
        <v>1497</v>
      </c>
      <c r="H171" s="5">
        <v>2</v>
      </c>
      <c r="I171" s="5">
        <v>1</v>
      </c>
      <c r="J171" s="5">
        <v>2</v>
      </c>
      <c r="K171" s="5">
        <v>10</v>
      </c>
      <c r="L171" s="5">
        <v>2018</v>
      </c>
      <c r="M171" s="17">
        <v>0</v>
      </c>
      <c r="N171" s="17">
        <v>16.8</v>
      </c>
      <c r="O171" s="17">
        <v>5</v>
      </c>
      <c r="P171" s="17">
        <v>11.8</v>
      </c>
      <c r="Q171" s="17"/>
    </row>
    <row r="172" ht="22.5" spans="1:17">
      <c r="A172" s="5">
        <v>46</v>
      </c>
      <c r="B172" s="5" t="s">
        <v>935</v>
      </c>
      <c r="C172" s="5" t="s">
        <v>804</v>
      </c>
      <c r="D172" s="13" t="s">
        <v>1633</v>
      </c>
      <c r="E172" s="5" t="s">
        <v>944</v>
      </c>
      <c r="F172" s="13" t="s">
        <v>1496</v>
      </c>
      <c r="G172" s="5" t="s">
        <v>1497</v>
      </c>
      <c r="H172" s="5">
        <v>2</v>
      </c>
      <c r="I172" s="5">
        <v>1</v>
      </c>
      <c r="J172" s="5">
        <v>2</v>
      </c>
      <c r="K172" s="5">
        <v>10</v>
      </c>
      <c r="L172" s="5">
        <v>2018</v>
      </c>
      <c r="M172" s="17">
        <v>0</v>
      </c>
      <c r="N172" s="17">
        <v>16.8</v>
      </c>
      <c r="O172" s="17">
        <v>5</v>
      </c>
      <c r="P172" s="17">
        <v>11.8</v>
      </c>
      <c r="Q172" s="17"/>
    </row>
    <row r="173" ht="22.5" spans="1:17">
      <c r="A173" s="5">
        <v>47</v>
      </c>
      <c r="B173" s="5" t="s">
        <v>935</v>
      </c>
      <c r="C173" s="5" t="s">
        <v>804</v>
      </c>
      <c r="D173" s="13" t="s">
        <v>1634</v>
      </c>
      <c r="E173" s="5" t="s">
        <v>944</v>
      </c>
      <c r="F173" s="13" t="s">
        <v>1496</v>
      </c>
      <c r="G173" s="5" t="s">
        <v>1497</v>
      </c>
      <c r="H173" s="5">
        <v>2</v>
      </c>
      <c r="I173" s="5">
        <v>1</v>
      </c>
      <c r="J173" s="5">
        <v>2</v>
      </c>
      <c r="K173" s="5">
        <v>10</v>
      </c>
      <c r="L173" s="5">
        <v>2018</v>
      </c>
      <c r="M173" s="17">
        <v>0</v>
      </c>
      <c r="N173" s="17">
        <v>16.8</v>
      </c>
      <c r="O173" s="17">
        <v>5</v>
      </c>
      <c r="P173" s="17">
        <v>11.8</v>
      </c>
      <c r="Q173" s="17"/>
    </row>
    <row r="174" ht="22.5" spans="1:17">
      <c r="A174" s="5">
        <v>48</v>
      </c>
      <c r="B174" s="5" t="s">
        <v>935</v>
      </c>
      <c r="C174" s="5" t="s">
        <v>804</v>
      </c>
      <c r="D174" s="13" t="s">
        <v>1635</v>
      </c>
      <c r="E174" s="5" t="s">
        <v>944</v>
      </c>
      <c r="F174" s="13" t="s">
        <v>1636</v>
      </c>
      <c r="G174" s="5" t="s">
        <v>1637</v>
      </c>
      <c r="H174" s="5">
        <v>2</v>
      </c>
      <c r="I174" s="5">
        <v>1</v>
      </c>
      <c r="J174" s="5">
        <v>2</v>
      </c>
      <c r="K174" s="5">
        <v>10</v>
      </c>
      <c r="L174" s="5">
        <v>2018</v>
      </c>
      <c r="M174" s="17">
        <v>0</v>
      </c>
      <c r="N174" s="17">
        <v>14.7</v>
      </c>
      <c r="O174" s="17">
        <v>5</v>
      </c>
      <c r="P174" s="17">
        <v>9.7</v>
      </c>
      <c r="Q174" s="17"/>
    </row>
    <row r="175" ht="22.5" spans="1:17">
      <c r="A175" s="5">
        <v>49</v>
      </c>
      <c r="B175" s="5" t="s">
        <v>935</v>
      </c>
      <c r="C175" s="5" t="s">
        <v>804</v>
      </c>
      <c r="D175" s="13" t="s">
        <v>1638</v>
      </c>
      <c r="E175" s="5" t="s">
        <v>944</v>
      </c>
      <c r="F175" s="13" t="s">
        <v>1636</v>
      </c>
      <c r="G175" s="5" t="s">
        <v>1637</v>
      </c>
      <c r="H175" s="5">
        <v>2</v>
      </c>
      <c r="I175" s="5">
        <v>1</v>
      </c>
      <c r="J175" s="5">
        <v>2</v>
      </c>
      <c r="K175" s="5">
        <v>10</v>
      </c>
      <c r="L175" s="5">
        <v>2018</v>
      </c>
      <c r="M175" s="17">
        <v>0</v>
      </c>
      <c r="N175" s="17">
        <v>14.7</v>
      </c>
      <c r="O175" s="17">
        <v>5</v>
      </c>
      <c r="P175" s="17">
        <v>9.7</v>
      </c>
      <c r="Q175" s="17"/>
    </row>
    <row r="176" ht="22.5" spans="1:17">
      <c r="A176" s="5">
        <v>50</v>
      </c>
      <c r="B176" s="5" t="s">
        <v>935</v>
      </c>
      <c r="C176" s="5" t="s">
        <v>804</v>
      </c>
      <c r="D176" s="13" t="s">
        <v>1639</v>
      </c>
      <c r="E176" s="5" t="s">
        <v>944</v>
      </c>
      <c r="F176" s="13" t="s">
        <v>1636</v>
      </c>
      <c r="G176" s="5" t="s">
        <v>1637</v>
      </c>
      <c r="H176" s="5">
        <v>2</v>
      </c>
      <c r="I176" s="5">
        <v>1</v>
      </c>
      <c r="J176" s="5">
        <v>2</v>
      </c>
      <c r="K176" s="5">
        <v>10</v>
      </c>
      <c r="L176" s="5">
        <v>2018</v>
      </c>
      <c r="M176" s="17">
        <v>0</v>
      </c>
      <c r="N176" s="17">
        <v>14.7</v>
      </c>
      <c r="O176" s="17">
        <v>5</v>
      </c>
      <c r="P176" s="17">
        <v>9.7</v>
      </c>
      <c r="Q176" s="17"/>
    </row>
    <row r="177" ht="22.5" spans="1:17">
      <c r="A177" s="5">
        <v>51</v>
      </c>
      <c r="B177" s="5" t="s">
        <v>935</v>
      </c>
      <c r="C177" s="5" t="s">
        <v>804</v>
      </c>
      <c r="D177" s="13" t="s">
        <v>1640</v>
      </c>
      <c r="E177" s="5" t="s">
        <v>944</v>
      </c>
      <c r="F177" s="13" t="s">
        <v>1636</v>
      </c>
      <c r="G177" s="5" t="s">
        <v>1637</v>
      </c>
      <c r="H177" s="5">
        <v>2</v>
      </c>
      <c r="I177" s="5">
        <v>1</v>
      </c>
      <c r="J177" s="5">
        <v>2</v>
      </c>
      <c r="K177" s="5">
        <v>10</v>
      </c>
      <c r="L177" s="5">
        <v>2018</v>
      </c>
      <c r="M177" s="17">
        <v>0</v>
      </c>
      <c r="N177" s="17">
        <v>14.7</v>
      </c>
      <c r="O177" s="17">
        <v>5</v>
      </c>
      <c r="P177" s="17">
        <v>9.7</v>
      </c>
      <c r="Q177" s="17"/>
    </row>
    <row r="178" ht="22.5" spans="1:17">
      <c r="A178" s="5">
        <v>52</v>
      </c>
      <c r="B178" s="5" t="s">
        <v>935</v>
      </c>
      <c r="C178" s="5" t="s">
        <v>804</v>
      </c>
      <c r="D178" s="13" t="s">
        <v>1641</v>
      </c>
      <c r="E178" s="5" t="s">
        <v>944</v>
      </c>
      <c r="F178" s="13" t="s">
        <v>1636</v>
      </c>
      <c r="G178" s="5" t="s">
        <v>1637</v>
      </c>
      <c r="H178" s="5">
        <v>2</v>
      </c>
      <c r="I178" s="5">
        <v>1</v>
      </c>
      <c r="J178" s="5">
        <v>2</v>
      </c>
      <c r="K178" s="5">
        <v>10</v>
      </c>
      <c r="L178" s="5">
        <v>2018</v>
      </c>
      <c r="M178" s="17">
        <v>0</v>
      </c>
      <c r="N178" s="17">
        <v>14.7</v>
      </c>
      <c r="O178" s="17">
        <v>5</v>
      </c>
      <c r="P178" s="17">
        <v>9.7</v>
      </c>
      <c r="Q178" s="17"/>
    </row>
    <row r="179" ht="22.5" spans="1:17">
      <c r="A179" s="5">
        <v>53</v>
      </c>
      <c r="B179" s="5" t="s">
        <v>935</v>
      </c>
      <c r="C179" s="5" t="s">
        <v>804</v>
      </c>
      <c r="D179" s="13" t="s">
        <v>1642</v>
      </c>
      <c r="E179" s="5" t="s">
        <v>944</v>
      </c>
      <c r="F179" s="13" t="s">
        <v>1636</v>
      </c>
      <c r="G179" s="5" t="s">
        <v>1637</v>
      </c>
      <c r="H179" s="5">
        <v>2</v>
      </c>
      <c r="I179" s="5">
        <v>1</v>
      </c>
      <c r="J179" s="5">
        <v>2</v>
      </c>
      <c r="K179" s="5">
        <v>10</v>
      </c>
      <c r="L179" s="5">
        <v>2018</v>
      </c>
      <c r="M179" s="17">
        <v>0</v>
      </c>
      <c r="N179" s="17">
        <v>14.7</v>
      </c>
      <c r="O179" s="17">
        <v>5</v>
      </c>
      <c r="P179" s="17">
        <v>9.7</v>
      </c>
      <c r="Q179" s="17"/>
    </row>
    <row r="180" ht="22.5" spans="1:17">
      <c r="A180" s="5">
        <v>54</v>
      </c>
      <c r="B180" s="5" t="s">
        <v>935</v>
      </c>
      <c r="C180" s="5" t="s">
        <v>804</v>
      </c>
      <c r="D180" s="13" t="s">
        <v>1643</v>
      </c>
      <c r="E180" s="5" t="s">
        <v>944</v>
      </c>
      <c r="F180" s="13" t="s">
        <v>998</v>
      </c>
      <c r="G180" s="5" t="s">
        <v>999</v>
      </c>
      <c r="H180" s="5">
        <v>2</v>
      </c>
      <c r="I180" s="5">
        <v>1</v>
      </c>
      <c r="J180" s="5">
        <v>2</v>
      </c>
      <c r="K180" s="5">
        <v>10</v>
      </c>
      <c r="L180" s="5">
        <v>2018</v>
      </c>
      <c r="M180" s="17">
        <v>0</v>
      </c>
      <c r="N180" s="17">
        <v>13.2</v>
      </c>
      <c r="O180" s="17">
        <v>5</v>
      </c>
      <c r="P180" s="17">
        <v>8.2</v>
      </c>
      <c r="Q180" s="17"/>
    </row>
    <row r="181" ht="22.5" spans="1:17">
      <c r="A181" s="5">
        <v>55</v>
      </c>
      <c r="B181" s="5" t="s">
        <v>935</v>
      </c>
      <c r="C181" s="5" t="s">
        <v>804</v>
      </c>
      <c r="D181" s="13" t="s">
        <v>1644</v>
      </c>
      <c r="E181" s="5" t="s">
        <v>940</v>
      </c>
      <c r="F181" s="13" t="s">
        <v>998</v>
      </c>
      <c r="G181" s="5" t="s">
        <v>999</v>
      </c>
      <c r="H181" s="5">
        <v>2</v>
      </c>
      <c r="I181" s="5">
        <v>1</v>
      </c>
      <c r="J181" s="5">
        <v>2</v>
      </c>
      <c r="K181" s="5">
        <v>10</v>
      </c>
      <c r="L181" s="5">
        <v>2018</v>
      </c>
      <c r="M181" s="17">
        <v>0</v>
      </c>
      <c r="N181" s="17">
        <v>13.2</v>
      </c>
      <c r="O181" s="17">
        <v>5</v>
      </c>
      <c r="P181" s="17">
        <v>8.2</v>
      </c>
      <c r="Q181" s="17"/>
    </row>
    <row r="182" ht="22.5" spans="1:17">
      <c r="A182" s="5">
        <v>56</v>
      </c>
      <c r="B182" s="5" t="s">
        <v>935</v>
      </c>
      <c r="C182" s="5" t="s">
        <v>804</v>
      </c>
      <c r="D182" s="13" t="s">
        <v>1645</v>
      </c>
      <c r="E182" s="5" t="s">
        <v>940</v>
      </c>
      <c r="F182" s="13" t="s">
        <v>998</v>
      </c>
      <c r="G182" s="5" t="s">
        <v>999</v>
      </c>
      <c r="H182" s="5">
        <v>2</v>
      </c>
      <c r="I182" s="5">
        <v>1</v>
      </c>
      <c r="J182" s="5">
        <v>2</v>
      </c>
      <c r="K182" s="5">
        <v>10</v>
      </c>
      <c r="L182" s="5">
        <v>2018</v>
      </c>
      <c r="M182" s="17">
        <v>0</v>
      </c>
      <c r="N182" s="17">
        <v>13.2</v>
      </c>
      <c r="O182" s="17">
        <v>5</v>
      </c>
      <c r="P182" s="17">
        <v>8.2</v>
      </c>
      <c r="Q182" s="17"/>
    </row>
    <row r="183" ht="22.5" spans="1:17">
      <c r="A183" s="5">
        <v>57</v>
      </c>
      <c r="B183" s="5" t="s">
        <v>935</v>
      </c>
      <c r="C183" s="5" t="s">
        <v>815</v>
      </c>
      <c r="D183" s="13" t="s">
        <v>1646</v>
      </c>
      <c r="E183" s="5" t="s">
        <v>940</v>
      </c>
      <c r="F183" s="13" t="s">
        <v>1001</v>
      </c>
      <c r="G183" s="5" t="s">
        <v>1153</v>
      </c>
      <c r="H183" s="5">
        <v>1.5</v>
      </c>
      <c r="I183" s="5">
        <v>1</v>
      </c>
      <c r="J183" s="5">
        <v>1.5</v>
      </c>
      <c r="K183" s="5">
        <v>8</v>
      </c>
      <c r="L183" s="5" t="s">
        <v>90</v>
      </c>
      <c r="M183" s="17">
        <v>0</v>
      </c>
      <c r="N183" s="17">
        <v>11.9</v>
      </c>
      <c r="O183" s="17">
        <v>5</v>
      </c>
      <c r="P183" s="17">
        <v>6.9</v>
      </c>
      <c r="Q183" s="17"/>
    </row>
    <row r="184" ht="22.5" spans="1:17">
      <c r="A184" s="5">
        <v>58</v>
      </c>
      <c r="B184" s="5" t="s">
        <v>935</v>
      </c>
      <c r="C184" s="5" t="s">
        <v>815</v>
      </c>
      <c r="D184" s="13" t="s">
        <v>1647</v>
      </c>
      <c r="E184" s="5" t="s">
        <v>940</v>
      </c>
      <c r="F184" s="13" t="s">
        <v>1004</v>
      </c>
      <c r="G184" s="5" t="s">
        <v>1002</v>
      </c>
      <c r="H184" s="5">
        <v>1.5</v>
      </c>
      <c r="I184" s="5">
        <v>1</v>
      </c>
      <c r="J184" s="5">
        <v>1.5</v>
      </c>
      <c r="K184" s="5">
        <v>4.5</v>
      </c>
      <c r="L184" s="5" t="s">
        <v>90</v>
      </c>
      <c r="M184" s="17">
        <v>0</v>
      </c>
      <c r="N184" s="17">
        <v>7.2</v>
      </c>
      <c r="O184" s="17">
        <v>5</v>
      </c>
      <c r="P184" s="17">
        <v>2.2</v>
      </c>
      <c r="Q184" s="17"/>
    </row>
    <row r="185" ht="22.5" spans="1:17">
      <c r="A185" s="5">
        <v>59</v>
      </c>
      <c r="B185" s="5" t="s">
        <v>935</v>
      </c>
      <c r="C185" s="5" t="s">
        <v>815</v>
      </c>
      <c r="D185" s="13" t="s">
        <v>1648</v>
      </c>
      <c r="E185" s="5" t="s">
        <v>940</v>
      </c>
      <c r="F185" s="13" t="s">
        <v>1006</v>
      </c>
      <c r="G185" s="5" t="s">
        <v>1007</v>
      </c>
      <c r="H185" s="5">
        <v>1.5</v>
      </c>
      <c r="I185" s="5">
        <v>1</v>
      </c>
      <c r="J185" s="5">
        <v>1.5</v>
      </c>
      <c r="K185" s="5">
        <v>10</v>
      </c>
      <c r="L185" s="5" t="s">
        <v>90</v>
      </c>
      <c r="M185" s="17">
        <v>0</v>
      </c>
      <c r="N185" s="17">
        <v>20.1</v>
      </c>
      <c r="O185" s="17">
        <v>5</v>
      </c>
      <c r="P185" s="17">
        <v>15.1</v>
      </c>
      <c r="Q185" s="17"/>
    </row>
    <row r="186" ht="22.5" spans="1:17">
      <c r="A186" s="5">
        <v>60</v>
      </c>
      <c r="B186" s="5" t="s">
        <v>935</v>
      </c>
      <c r="C186" s="5" t="s">
        <v>820</v>
      </c>
      <c r="D186" s="13" t="s">
        <v>1649</v>
      </c>
      <c r="E186" s="5" t="s">
        <v>940</v>
      </c>
      <c r="F186" s="13" t="s">
        <v>1650</v>
      </c>
      <c r="G186" s="5" t="s">
        <v>1651</v>
      </c>
      <c r="H186" s="5">
        <v>2</v>
      </c>
      <c r="I186" s="5">
        <v>1</v>
      </c>
      <c r="J186" s="5" t="s">
        <v>1652</v>
      </c>
      <c r="K186" s="5">
        <v>5.5</v>
      </c>
      <c r="L186" s="5" t="s">
        <v>90</v>
      </c>
      <c r="M186" s="17">
        <v>0</v>
      </c>
      <c r="N186" s="17">
        <v>9.4</v>
      </c>
      <c r="O186" s="17">
        <v>5</v>
      </c>
      <c r="P186" s="17">
        <v>4.4</v>
      </c>
      <c r="Q186" s="17"/>
    </row>
    <row r="187" ht="33.75" spans="1:17">
      <c r="A187" s="5">
        <v>61</v>
      </c>
      <c r="B187" s="5" t="s">
        <v>935</v>
      </c>
      <c r="C187" s="5" t="s">
        <v>820</v>
      </c>
      <c r="D187" s="13" t="s">
        <v>1653</v>
      </c>
      <c r="E187" s="5" t="s">
        <v>940</v>
      </c>
      <c r="F187" s="13" t="s">
        <v>1187</v>
      </c>
      <c r="G187" s="5" t="s">
        <v>1188</v>
      </c>
      <c r="H187" s="5">
        <v>2</v>
      </c>
      <c r="I187" s="5">
        <v>1</v>
      </c>
      <c r="J187" s="5" t="s">
        <v>1652</v>
      </c>
      <c r="K187" s="5">
        <v>5.5</v>
      </c>
      <c r="L187" s="5" t="s">
        <v>90</v>
      </c>
      <c r="M187" s="17">
        <v>0</v>
      </c>
      <c r="N187" s="17">
        <v>11.7</v>
      </c>
      <c r="O187" s="17">
        <v>5</v>
      </c>
      <c r="P187" s="17">
        <v>6.7</v>
      </c>
      <c r="Q187" s="17"/>
    </row>
    <row r="188" ht="22.5" spans="1:17">
      <c r="A188" s="5">
        <v>62</v>
      </c>
      <c r="B188" s="5" t="s">
        <v>935</v>
      </c>
      <c r="C188" s="5" t="s">
        <v>820</v>
      </c>
      <c r="D188" s="13" t="s">
        <v>1654</v>
      </c>
      <c r="E188" s="5" t="s">
        <v>940</v>
      </c>
      <c r="F188" s="13" t="s">
        <v>1191</v>
      </c>
      <c r="G188" s="5" t="s">
        <v>1192</v>
      </c>
      <c r="H188" s="5">
        <v>2</v>
      </c>
      <c r="I188" s="5">
        <v>1</v>
      </c>
      <c r="J188" s="5" t="s">
        <v>1652</v>
      </c>
      <c r="K188" s="5">
        <v>5.5</v>
      </c>
      <c r="L188" s="5" t="s">
        <v>90</v>
      </c>
      <c r="M188" s="17">
        <v>0</v>
      </c>
      <c r="N188" s="17">
        <v>8.5</v>
      </c>
      <c r="O188" s="17">
        <v>5</v>
      </c>
      <c r="P188" s="17">
        <v>3.5</v>
      </c>
      <c r="Q188" s="17"/>
    </row>
    <row r="189" ht="22.5" spans="1:17">
      <c r="A189" s="5">
        <v>63</v>
      </c>
      <c r="B189" s="5" t="s">
        <v>935</v>
      </c>
      <c r="C189" s="5" t="s">
        <v>820</v>
      </c>
      <c r="D189" s="13" t="s">
        <v>1655</v>
      </c>
      <c r="E189" s="5" t="s">
        <v>940</v>
      </c>
      <c r="F189" s="13" t="s">
        <v>1194</v>
      </c>
      <c r="G189" s="5" t="s">
        <v>1195</v>
      </c>
      <c r="H189" s="5">
        <v>2</v>
      </c>
      <c r="I189" s="5">
        <v>1</v>
      </c>
      <c r="J189" s="5" t="s">
        <v>1652</v>
      </c>
      <c r="K189" s="5">
        <v>5.5</v>
      </c>
      <c r="L189" s="5" t="s">
        <v>90</v>
      </c>
      <c r="M189" s="17">
        <v>0</v>
      </c>
      <c r="N189" s="17">
        <v>11.5</v>
      </c>
      <c r="O189" s="17">
        <v>5</v>
      </c>
      <c r="P189" s="17">
        <v>6.5</v>
      </c>
      <c r="Q189" s="17"/>
    </row>
    <row r="190" ht="22.5" spans="1:17">
      <c r="A190" s="5">
        <v>64</v>
      </c>
      <c r="B190" s="5" t="s">
        <v>935</v>
      </c>
      <c r="C190" s="5" t="s">
        <v>820</v>
      </c>
      <c r="D190" s="13" t="s">
        <v>1655</v>
      </c>
      <c r="E190" s="5" t="s">
        <v>940</v>
      </c>
      <c r="F190" s="13" t="s">
        <v>1656</v>
      </c>
      <c r="G190" s="5" t="s">
        <v>1657</v>
      </c>
      <c r="H190" s="5">
        <v>2</v>
      </c>
      <c r="I190" s="5">
        <v>1</v>
      </c>
      <c r="J190" s="5" t="s">
        <v>1652</v>
      </c>
      <c r="K190" s="5">
        <v>5.5</v>
      </c>
      <c r="L190" s="5" t="s">
        <v>90</v>
      </c>
      <c r="M190" s="17">
        <v>0</v>
      </c>
      <c r="N190" s="17">
        <v>8.5</v>
      </c>
      <c r="O190" s="17">
        <v>5</v>
      </c>
      <c r="P190" s="17">
        <v>3.5</v>
      </c>
      <c r="Q190" s="17"/>
    </row>
    <row r="191" spans="1:17">
      <c r="A191" s="5">
        <v>65</v>
      </c>
      <c r="B191" s="5" t="s">
        <v>935</v>
      </c>
      <c r="C191" s="5" t="s">
        <v>820</v>
      </c>
      <c r="D191" s="13" t="s">
        <v>1658</v>
      </c>
      <c r="E191" s="5" t="s">
        <v>940</v>
      </c>
      <c r="F191" s="13" t="s">
        <v>1395</v>
      </c>
      <c r="G191" s="5" t="s">
        <v>1396</v>
      </c>
      <c r="H191" s="5">
        <v>2</v>
      </c>
      <c r="I191" s="5">
        <v>1</v>
      </c>
      <c r="J191" s="5" t="s">
        <v>1652</v>
      </c>
      <c r="K191" s="5">
        <v>5.5</v>
      </c>
      <c r="L191" s="5" t="s">
        <v>90</v>
      </c>
      <c r="M191" s="17">
        <v>0</v>
      </c>
      <c r="N191" s="17">
        <v>8.5</v>
      </c>
      <c r="O191" s="17">
        <v>5</v>
      </c>
      <c r="P191" s="17">
        <v>3.5</v>
      </c>
      <c r="Q191" s="17"/>
    </row>
    <row r="192" ht="22.5" spans="1:17">
      <c r="A192" s="5">
        <v>66</v>
      </c>
      <c r="B192" s="5" t="s">
        <v>935</v>
      </c>
      <c r="C192" s="5" t="s">
        <v>820</v>
      </c>
      <c r="D192" s="13" t="s">
        <v>1659</v>
      </c>
      <c r="E192" s="5" t="s">
        <v>940</v>
      </c>
      <c r="F192" s="13" t="s">
        <v>1225</v>
      </c>
      <c r="G192" s="5" t="s">
        <v>1226</v>
      </c>
      <c r="H192" s="5">
        <v>2</v>
      </c>
      <c r="I192" s="5">
        <v>1</v>
      </c>
      <c r="J192" s="5" t="s">
        <v>1652</v>
      </c>
      <c r="K192" s="5">
        <v>5.5</v>
      </c>
      <c r="L192" s="5" t="s">
        <v>90</v>
      </c>
      <c r="M192" s="17">
        <v>0</v>
      </c>
      <c r="N192" s="17">
        <v>8.5</v>
      </c>
      <c r="O192" s="17">
        <v>5</v>
      </c>
      <c r="P192" s="17">
        <v>3.5</v>
      </c>
      <c r="Q192" s="17"/>
    </row>
    <row r="193" spans="1:17">
      <c r="A193" s="5">
        <v>67</v>
      </c>
      <c r="B193" s="5" t="s">
        <v>935</v>
      </c>
      <c r="C193" s="5" t="s">
        <v>820</v>
      </c>
      <c r="D193" s="13" t="s">
        <v>1660</v>
      </c>
      <c r="E193" s="5" t="s">
        <v>940</v>
      </c>
      <c r="F193" s="13" t="s">
        <v>1016</v>
      </c>
      <c r="G193" s="5" t="s">
        <v>1017</v>
      </c>
      <c r="H193" s="5">
        <v>2</v>
      </c>
      <c r="I193" s="5">
        <v>1</v>
      </c>
      <c r="J193" s="5" t="s">
        <v>1652</v>
      </c>
      <c r="K193" s="5">
        <v>5.5</v>
      </c>
      <c r="L193" s="5" t="s">
        <v>90</v>
      </c>
      <c r="M193" s="17">
        <v>0</v>
      </c>
      <c r="N193" s="17">
        <v>8.5</v>
      </c>
      <c r="O193" s="17">
        <v>5</v>
      </c>
      <c r="P193" s="17">
        <v>3.5</v>
      </c>
      <c r="Q193" s="17"/>
    </row>
    <row r="194" ht="22.5" spans="1:17">
      <c r="A194" s="5">
        <v>68</v>
      </c>
      <c r="B194" s="5" t="s">
        <v>935</v>
      </c>
      <c r="C194" s="5" t="s">
        <v>820</v>
      </c>
      <c r="D194" s="13" t="s">
        <v>1661</v>
      </c>
      <c r="E194" s="5" t="s">
        <v>940</v>
      </c>
      <c r="F194" s="13" t="s">
        <v>1033</v>
      </c>
      <c r="G194" s="5" t="s">
        <v>1034</v>
      </c>
      <c r="H194" s="5">
        <v>2</v>
      </c>
      <c r="I194" s="5">
        <v>1</v>
      </c>
      <c r="J194" s="5" t="s">
        <v>1652</v>
      </c>
      <c r="K194" s="5">
        <v>5.5</v>
      </c>
      <c r="L194" s="5" t="s">
        <v>90</v>
      </c>
      <c r="M194" s="17">
        <v>0</v>
      </c>
      <c r="N194" s="17">
        <v>8.5</v>
      </c>
      <c r="O194" s="17">
        <v>5</v>
      </c>
      <c r="P194" s="17">
        <v>3.5</v>
      </c>
      <c r="Q194" s="17"/>
    </row>
    <row r="195" ht="22.5" spans="1:17">
      <c r="A195" s="5">
        <v>69</v>
      </c>
      <c r="B195" s="5" t="s">
        <v>935</v>
      </c>
      <c r="C195" s="5" t="s">
        <v>820</v>
      </c>
      <c r="D195" s="13" t="s">
        <v>1662</v>
      </c>
      <c r="E195" s="5" t="s">
        <v>940</v>
      </c>
      <c r="F195" s="13" t="s">
        <v>1045</v>
      </c>
      <c r="G195" s="5" t="s">
        <v>1046</v>
      </c>
      <c r="H195" s="5">
        <v>2</v>
      </c>
      <c r="I195" s="5">
        <v>1</v>
      </c>
      <c r="J195" s="5" t="s">
        <v>1652</v>
      </c>
      <c r="K195" s="5">
        <v>5.5</v>
      </c>
      <c r="L195" s="5" t="s">
        <v>90</v>
      </c>
      <c r="M195" s="17">
        <v>0</v>
      </c>
      <c r="N195" s="17">
        <v>8.5</v>
      </c>
      <c r="O195" s="17">
        <v>5</v>
      </c>
      <c r="P195" s="17">
        <v>3.5</v>
      </c>
      <c r="Q195" s="17"/>
    </row>
    <row r="196" ht="22.5" spans="1:17">
      <c r="A196" s="5">
        <v>70</v>
      </c>
      <c r="B196" s="5" t="s">
        <v>935</v>
      </c>
      <c r="C196" s="5" t="s">
        <v>820</v>
      </c>
      <c r="D196" s="13" t="s">
        <v>1663</v>
      </c>
      <c r="E196" s="5" t="s">
        <v>940</v>
      </c>
      <c r="F196" s="13" t="s">
        <v>1060</v>
      </c>
      <c r="G196" s="5" t="s">
        <v>1061</v>
      </c>
      <c r="H196" s="5">
        <v>2</v>
      </c>
      <c r="I196" s="5">
        <v>1</v>
      </c>
      <c r="J196" s="5" t="s">
        <v>1652</v>
      </c>
      <c r="K196" s="5">
        <v>5.5</v>
      </c>
      <c r="L196" s="5" t="s">
        <v>90</v>
      </c>
      <c r="M196" s="17">
        <v>0</v>
      </c>
      <c r="N196" s="17">
        <v>8.5</v>
      </c>
      <c r="O196" s="17">
        <v>5</v>
      </c>
      <c r="P196" s="17">
        <v>3.5</v>
      </c>
      <c r="Q196" s="17"/>
    </row>
    <row r="197" ht="22.5" spans="1:17">
      <c r="A197" s="5">
        <v>71</v>
      </c>
      <c r="B197" s="5" t="s">
        <v>935</v>
      </c>
      <c r="C197" s="5" t="s">
        <v>820</v>
      </c>
      <c r="D197" s="13" t="s">
        <v>1664</v>
      </c>
      <c r="E197" s="5" t="s">
        <v>940</v>
      </c>
      <c r="F197" s="13" t="s">
        <v>1088</v>
      </c>
      <c r="G197" s="5" t="s">
        <v>1089</v>
      </c>
      <c r="H197" s="5">
        <v>2</v>
      </c>
      <c r="I197" s="5">
        <v>1</v>
      </c>
      <c r="J197" s="5" t="s">
        <v>1652</v>
      </c>
      <c r="K197" s="5">
        <v>5.5</v>
      </c>
      <c r="L197" s="5" t="s">
        <v>90</v>
      </c>
      <c r="M197" s="17">
        <v>0</v>
      </c>
      <c r="N197" s="17">
        <v>8.5</v>
      </c>
      <c r="O197" s="17">
        <v>5</v>
      </c>
      <c r="P197" s="17">
        <v>3.5</v>
      </c>
      <c r="Q197" s="17"/>
    </row>
    <row r="198" ht="22.5" spans="1:17">
      <c r="A198" s="5">
        <v>72</v>
      </c>
      <c r="B198" s="5" t="s">
        <v>935</v>
      </c>
      <c r="C198" s="5" t="s">
        <v>820</v>
      </c>
      <c r="D198" s="13" t="s">
        <v>1665</v>
      </c>
      <c r="E198" s="5" t="s">
        <v>940</v>
      </c>
      <c r="F198" s="13" t="s">
        <v>1088</v>
      </c>
      <c r="G198" s="5" t="s">
        <v>1089</v>
      </c>
      <c r="H198" s="5">
        <v>2</v>
      </c>
      <c r="I198" s="5">
        <v>1</v>
      </c>
      <c r="J198" s="5" t="s">
        <v>1652</v>
      </c>
      <c r="K198" s="5">
        <v>5.5</v>
      </c>
      <c r="L198" s="5" t="s">
        <v>90</v>
      </c>
      <c r="M198" s="17">
        <v>0</v>
      </c>
      <c r="N198" s="17">
        <v>10.7</v>
      </c>
      <c r="O198" s="17">
        <v>5</v>
      </c>
      <c r="P198" s="17">
        <v>5.7</v>
      </c>
      <c r="Q198" s="17"/>
    </row>
    <row r="199" ht="22.5" spans="1:17">
      <c r="A199" s="5">
        <v>73</v>
      </c>
      <c r="B199" s="5" t="s">
        <v>935</v>
      </c>
      <c r="C199" s="5" t="s">
        <v>820</v>
      </c>
      <c r="D199" s="13" t="s">
        <v>1666</v>
      </c>
      <c r="E199" s="5" t="s">
        <v>940</v>
      </c>
      <c r="F199" s="13" t="s">
        <v>1088</v>
      </c>
      <c r="G199" s="5" t="s">
        <v>1089</v>
      </c>
      <c r="H199" s="5">
        <v>2</v>
      </c>
      <c r="I199" s="5">
        <v>1</v>
      </c>
      <c r="J199" s="5" t="s">
        <v>1652</v>
      </c>
      <c r="K199" s="5">
        <v>5.5</v>
      </c>
      <c r="L199" s="5" t="s">
        <v>90</v>
      </c>
      <c r="M199" s="17">
        <v>0</v>
      </c>
      <c r="N199" s="17">
        <v>8.5</v>
      </c>
      <c r="O199" s="17">
        <v>5</v>
      </c>
      <c r="P199" s="17">
        <v>3.5</v>
      </c>
      <c r="Q199" s="17"/>
    </row>
    <row r="200" ht="33.75" spans="1:17">
      <c r="A200" s="5">
        <v>74</v>
      </c>
      <c r="B200" s="21" t="s">
        <v>935</v>
      </c>
      <c r="C200" s="21" t="s">
        <v>820</v>
      </c>
      <c r="D200" s="22" t="s">
        <v>1667</v>
      </c>
      <c r="E200" s="5" t="s">
        <v>944</v>
      </c>
      <c r="F200" s="22" t="s">
        <v>1080</v>
      </c>
      <c r="G200" s="5" t="s">
        <v>1078</v>
      </c>
      <c r="H200" s="5">
        <v>2</v>
      </c>
      <c r="I200" s="5">
        <v>1</v>
      </c>
      <c r="J200" s="5">
        <v>2</v>
      </c>
      <c r="K200" s="5">
        <v>5.5</v>
      </c>
      <c r="L200" s="5">
        <v>2017</v>
      </c>
      <c r="M200" s="17">
        <v>0</v>
      </c>
      <c r="N200" s="17">
        <v>8.5</v>
      </c>
      <c r="O200" s="17">
        <v>5</v>
      </c>
      <c r="P200" s="17">
        <v>3.5</v>
      </c>
      <c r="Q200" s="17"/>
    </row>
    <row r="201" ht="33.75" spans="1:17">
      <c r="A201" s="5">
        <v>75</v>
      </c>
      <c r="B201" s="21" t="s">
        <v>935</v>
      </c>
      <c r="C201" s="21" t="s">
        <v>820</v>
      </c>
      <c r="D201" s="22" t="s">
        <v>1668</v>
      </c>
      <c r="E201" s="5" t="s">
        <v>944</v>
      </c>
      <c r="F201" s="22" t="s">
        <v>1080</v>
      </c>
      <c r="G201" s="5" t="s">
        <v>1078</v>
      </c>
      <c r="H201" s="5">
        <v>2</v>
      </c>
      <c r="I201" s="5">
        <v>1</v>
      </c>
      <c r="J201" s="5">
        <v>2</v>
      </c>
      <c r="K201" s="5">
        <v>5.5</v>
      </c>
      <c r="L201" s="5">
        <v>2017</v>
      </c>
      <c r="M201" s="17">
        <v>0</v>
      </c>
      <c r="N201" s="17">
        <v>8.5</v>
      </c>
      <c r="O201" s="17">
        <v>5</v>
      </c>
      <c r="P201" s="17">
        <v>3.5</v>
      </c>
      <c r="Q201" s="17"/>
    </row>
    <row r="202" ht="33.75" spans="1:17">
      <c r="A202" s="5">
        <v>76</v>
      </c>
      <c r="B202" s="21" t="s">
        <v>935</v>
      </c>
      <c r="C202" s="21" t="s">
        <v>820</v>
      </c>
      <c r="D202" s="22" t="s">
        <v>1669</v>
      </c>
      <c r="E202" s="5" t="s">
        <v>944</v>
      </c>
      <c r="F202" s="22" t="s">
        <v>1080</v>
      </c>
      <c r="G202" s="5" t="s">
        <v>1078</v>
      </c>
      <c r="H202" s="5">
        <v>2</v>
      </c>
      <c r="I202" s="5">
        <v>1</v>
      </c>
      <c r="J202" s="5">
        <v>2</v>
      </c>
      <c r="K202" s="5">
        <v>5.5</v>
      </c>
      <c r="L202" s="5">
        <v>2017</v>
      </c>
      <c r="M202" s="17">
        <v>0</v>
      </c>
      <c r="N202" s="17">
        <v>8.5</v>
      </c>
      <c r="O202" s="17">
        <v>5</v>
      </c>
      <c r="P202" s="17">
        <v>3.5</v>
      </c>
      <c r="Q202" s="17"/>
    </row>
    <row r="203" ht="33.75" spans="1:17">
      <c r="A203" s="5">
        <v>77</v>
      </c>
      <c r="B203" s="21" t="s">
        <v>935</v>
      </c>
      <c r="C203" s="21" t="s">
        <v>820</v>
      </c>
      <c r="D203" s="22" t="s">
        <v>1670</v>
      </c>
      <c r="E203" s="5" t="s">
        <v>944</v>
      </c>
      <c r="F203" s="22" t="s">
        <v>1080</v>
      </c>
      <c r="G203" s="5" t="s">
        <v>1078</v>
      </c>
      <c r="H203" s="5">
        <v>2</v>
      </c>
      <c r="I203" s="5">
        <v>1</v>
      </c>
      <c r="J203" s="5">
        <v>2</v>
      </c>
      <c r="K203" s="5">
        <v>5.5</v>
      </c>
      <c r="L203" s="5">
        <v>2017</v>
      </c>
      <c r="M203" s="17">
        <v>0</v>
      </c>
      <c r="N203" s="17">
        <v>8.5</v>
      </c>
      <c r="O203" s="17">
        <v>5</v>
      </c>
      <c r="P203" s="17">
        <v>3.5</v>
      </c>
      <c r="Q203" s="17"/>
    </row>
    <row r="204" ht="33.75" spans="1:17">
      <c r="A204" s="5">
        <v>78</v>
      </c>
      <c r="B204" s="21" t="s">
        <v>935</v>
      </c>
      <c r="C204" s="21" t="s">
        <v>820</v>
      </c>
      <c r="D204" s="22" t="s">
        <v>1671</v>
      </c>
      <c r="E204" s="5" t="s">
        <v>944</v>
      </c>
      <c r="F204" s="22" t="s">
        <v>1080</v>
      </c>
      <c r="G204" s="5" t="s">
        <v>1078</v>
      </c>
      <c r="H204" s="5">
        <v>2</v>
      </c>
      <c r="I204" s="5">
        <v>1</v>
      </c>
      <c r="J204" s="5">
        <v>2</v>
      </c>
      <c r="K204" s="5">
        <v>5.5</v>
      </c>
      <c r="L204" s="5">
        <v>2017</v>
      </c>
      <c r="M204" s="17">
        <v>0</v>
      </c>
      <c r="N204" s="17">
        <v>8.5</v>
      </c>
      <c r="O204" s="17">
        <v>5</v>
      </c>
      <c r="P204" s="17">
        <v>3.5</v>
      </c>
      <c r="Q204" s="17"/>
    </row>
    <row r="205" ht="33.75" spans="1:17">
      <c r="A205" s="5">
        <v>79</v>
      </c>
      <c r="B205" s="21" t="s">
        <v>935</v>
      </c>
      <c r="C205" s="21" t="s">
        <v>820</v>
      </c>
      <c r="D205" s="22" t="s">
        <v>1672</v>
      </c>
      <c r="E205" s="5" t="s">
        <v>944</v>
      </c>
      <c r="F205" s="22" t="s">
        <v>1080</v>
      </c>
      <c r="G205" s="5" t="s">
        <v>1078</v>
      </c>
      <c r="H205" s="5">
        <v>2</v>
      </c>
      <c r="I205" s="5">
        <v>1</v>
      </c>
      <c r="J205" s="5">
        <v>2</v>
      </c>
      <c r="K205" s="5">
        <v>5.5</v>
      </c>
      <c r="L205" s="5">
        <v>2017</v>
      </c>
      <c r="M205" s="17">
        <v>0</v>
      </c>
      <c r="N205" s="17">
        <v>8.5</v>
      </c>
      <c r="O205" s="17">
        <v>5</v>
      </c>
      <c r="P205" s="17">
        <v>3.5</v>
      </c>
      <c r="Q205" s="17"/>
    </row>
    <row r="206" ht="45" spans="1:17">
      <c r="A206" s="5">
        <v>80</v>
      </c>
      <c r="B206" s="5" t="s">
        <v>935</v>
      </c>
      <c r="C206" s="5" t="s">
        <v>830</v>
      </c>
      <c r="D206" s="13" t="s">
        <v>1673</v>
      </c>
      <c r="E206" s="5" t="s">
        <v>940</v>
      </c>
      <c r="F206" s="13" t="s">
        <v>1239</v>
      </c>
      <c r="G206" s="5" t="s">
        <v>1240</v>
      </c>
      <c r="H206" s="5">
        <v>4</v>
      </c>
      <c r="I206" s="5">
        <v>1</v>
      </c>
      <c r="J206" s="5">
        <v>4</v>
      </c>
      <c r="K206" s="5">
        <v>6</v>
      </c>
      <c r="L206" s="5">
        <v>2018</v>
      </c>
      <c r="M206" s="17">
        <v>0</v>
      </c>
      <c r="N206" s="17">
        <v>9.2</v>
      </c>
      <c r="O206" s="17">
        <v>5</v>
      </c>
      <c r="P206" s="17">
        <v>4.2</v>
      </c>
      <c r="Q206" s="17"/>
    </row>
    <row r="207" ht="33.75" spans="1:17">
      <c r="A207" s="5">
        <v>81</v>
      </c>
      <c r="B207" s="5" t="s">
        <v>935</v>
      </c>
      <c r="C207" s="5" t="s">
        <v>830</v>
      </c>
      <c r="D207" s="13" t="s">
        <v>1674</v>
      </c>
      <c r="E207" s="5" t="s">
        <v>940</v>
      </c>
      <c r="F207" s="13" t="s">
        <v>1239</v>
      </c>
      <c r="G207" s="5" t="s">
        <v>1240</v>
      </c>
      <c r="H207" s="5">
        <v>4</v>
      </c>
      <c r="I207" s="5">
        <v>1</v>
      </c>
      <c r="J207" s="5">
        <v>4</v>
      </c>
      <c r="K207" s="5">
        <v>6</v>
      </c>
      <c r="L207" s="5">
        <v>2018</v>
      </c>
      <c r="M207" s="17">
        <v>0</v>
      </c>
      <c r="N207" s="17">
        <v>8.9</v>
      </c>
      <c r="O207" s="17">
        <v>5</v>
      </c>
      <c r="P207" s="17">
        <v>3.9</v>
      </c>
      <c r="Q207" s="17"/>
    </row>
    <row r="208" ht="33.75" spans="1:17">
      <c r="A208" s="5">
        <v>82</v>
      </c>
      <c r="B208" s="5" t="s">
        <v>935</v>
      </c>
      <c r="C208" s="5" t="s">
        <v>830</v>
      </c>
      <c r="D208" s="13" t="s">
        <v>1675</v>
      </c>
      <c r="E208" s="5" t="s">
        <v>940</v>
      </c>
      <c r="F208" s="13" t="s">
        <v>1676</v>
      </c>
      <c r="G208" s="5" t="s">
        <v>1677</v>
      </c>
      <c r="H208" s="5">
        <v>4</v>
      </c>
      <c r="I208" s="5">
        <v>1</v>
      </c>
      <c r="J208" s="5">
        <v>4</v>
      </c>
      <c r="K208" s="5">
        <v>6</v>
      </c>
      <c r="L208" s="5">
        <v>2018</v>
      </c>
      <c r="M208" s="17">
        <v>0</v>
      </c>
      <c r="N208" s="17">
        <v>9.8</v>
      </c>
      <c r="O208" s="17">
        <v>5</v>
      </c>
      <c r="P208" s="17">
        <v>4.8</v>
      </c>
      <c r="Q208" s="17"/>
    </row>
    <row r="209" ht="33.75" spans="1:17">
      <c r="A209" s="5">
        <v>83</v>
      </c>
      <c r="B209" s="5" t="s">
        <v>935</v>
      </c>
      <c r="C209" s="5" t="s">
        <v>830</v>
      </c>
      <c r="D209" s="13" t="s">
        <v>1678</v>
      </c>
      <c r="E209" s="5" t="s">
        <v>940</v>
      </c>
      <c r="F209" s="13" t="s">
        <v>1679</v>
      </c>
      <c r="G209" s="5" t="s">
        <v>1680</v>
      </c>
      <c r="H209" s="5">
        <v>4</v>
      </c>
      <c r="I209" s="5">
        <v>1</v>
      </c>
      <c r="J209" s="5">
        <v>4</v>
      </c>
      <c r="K209" s="5">
        <v>6</v>
      </c>
      <c r="L209" s="5">
        <v>2018</v>
      </c>
      <c r="M209" s="17">
        <v>0</v>
      </c>
      <c r="N209" s="17">
        <v>10</v>
      </c>
      <c r="O209" s="17">
        <v>5</v>
      </c>
      <c r="P209" s="17">
        <v>5</v>
      </c>
      <c r="Q209" s="17"/>
    </row>
  </sheetData>
  <mergeCells count="16">
    <mergeCell ref="A2:Q2"/>
    <mergeCell ref="B4:C4"/>
    <mergeCell ref="H4:K4"/>
    <mergeCell ref="M4:P4"/>
    <mergeCell ref="H5:J5"/>
    <mergeCell ref="N5:P5"/>
    <mergeCell ref="A4:A6"/>
    <mergeCell ref="B5:B6"/>
    <mergeCell ref="C5:C6"/>
    <mergeCell ref="D4:D6"/>
    <mergeCell ref="E4:E6"/>
    <mergeCell ref="K5:K6"/>
    <mergeCell ref="L4:L6"/>
    <mergeCell ref="M5:M6"/>
    <mergeCell ref="Q4:Q6"/>
    <mergeCell ref="F4:G5"/>
  </mergeCells>
  <pageMargins left="0.751388888888889" right="0.751388888888889" top="1" bottom="1" header="0.511805555555556" footer="0.511805555555556"/>
  <pageSetup paperSize="9" scale="86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09"/>
  <sheetViews>
    <sheetView view="pageBreakPreview" zoomScaleNormal="100" zoomScaleSheetLayoutView="100" workbookViewId="0">
      <selection activeCell="E23" sqref="E23"/>
    </sheetView>
  </sheetViews>
  <sheetFormatPr defaultColWidth="9" defaultRowHeight="13.5"/>
  <sheetData>
    <row r="1" spans="1:17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2.5" spans="1:17">
      <c r="A2" s="2" t="s">
        <v>1681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/>
      <c r="B3" s="3"/>
      <c r="C3" s="3"/>
      <c r="D3" s="4"/>
      <c r="E3" s="4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>
      <c r="A4" s="5" t="s">
        <v>913</v>
      </c>
      <c r="B4" s="5" t="s">
        <v>914</v>
      </c>
      <c r="C4" s="5"/>
      <c r="D4" s="5" t="s">
        <v>1316</v>
      </c>
      <c r="E4" s="5" t="s">
        <v>916</v>
      </c>
      <c r="F4" s="6" t="s">
        <v>1317</v>
      </c>
      <c r="G4" s="7"/>
      <c r="H4" s="5" t="s">
        <v>1318</v>
      </c>
      <c r="I4" s="5"/>
      <c r="J4" s="5"/>
      <c r="K4" s="5"/>
      <c r="L4" s="5" t="s">
        <v>917</v>
      </c>
      <c r="M4" s="16" t="s">
        <v>918</v>
      </c>
      <c r="N4" s="16"/>
      <c r="O4" s="16"/>
      <c r="P4" s="16"/>
      <c r="Q4" s="5" t="s">
        <v>919</v>
      </c>
    </row>
    <row r="5" spans="1:17">
      <c r="A5" s="5"/>
      <c r="B5" s="5" t="s">
        <v>77</v>
      </c>
      <c r="C5" s="5" t="s">
        <v>78</v>
      </c>
      <c r="D5" s="5"/>
      <c r="E5" s="5"/>
      <c r="F5" s="8"/>
      <c r="G5" s="9"/>
      <c r="H5" s="10" t="s">
        <v>1319</v>
      </c>
      <c r="I5" s="5"/>
      <c r="J5" s="5"/>
      <c r="K5" s="5" t="s">
        <v>1320</v>
      </c>
      <c r="L5" s="5"/>
      <c r="M5" s="5" t="s">
        <v>926</v>
      </c>
      <c r="N5" s="16" t="s">
        <v>927</v>
      </c>
      <c r="O5" s="16"/>
      <c r="P5" s="16"/>
      <c r="Q5" s="5"/>
    </row>
    <row r="6" ht="22.5" spans="1:17">
      <c r="A6" s="5"/>
      <c r="B6" s="5"/>
      <c r="C6" s="5"/>
      <c r="D6" s="5"/>
      <c r="E6" s="5"/>
      <c r="F6" s="5" t="s">
        <v>920</v>
      </c>
      <c r="G6" s="5" t="s">
        <v>1321</v>
      </c>
      <c r="H6" s="11"/>
      <c r="I6" s="5" t="s">
        <v>1322</v>
      </c>
      <c r="J6" s="5" t="s">
        <v>1323</v>
      </c>
      <c r="K6" s="5"/>
      <c r="L6" s="5"/>
      <c r="M6" s="5"/>
      <c r="N6" s="16" t="s">
        <v>82</v>
      </c>
      <c r="O6" s="5" t="s">
        <v>930</v>
      </c>
      <c r="P6" s="16" t="s">
        <v>931</v>
      </c>
      <c r="Q6" s="5"/>
    </row>
    <row r="7" spans="1:17">
      <c r="A7" s="12"/>
      <c r="B7" s="12"/>
      <c r="C7" s="12"/>
      <c r="D7" s="12" t="s">
        <v>1324</v>
      </c>
      <c r="E7" s="12"/>
      <c r="F7" s="12"/>
      <c r="G7" s="12"/>
      <c r="H7" s="12">
        <f>H8+H59+H91</f>
        <v>2662.5</v>
      </c>
      <c r="I7" s="12"/>
      <c r="J7" s="12"/>
      <c r="K7" s="12"/>
      <c r="L7" s="12"/>
      <c r="M7" s="15">
        <f t="shared" ref="M7:P7" si="0">M8+M59+M91</f>
        <v>78</v>
      </c>
      <c r="N7" s="15">
        <f t="shared" si="0"/>
        <v>16954.8</v>
      </c>
      <c r="O7" s="15">
        <f t="shared" si="0"/>
        <v>10285</v>
      </c>
      <c r="P7" s="15">
        <f t="shared" si="0"/>
        <v>6669.8</v>
      </c>
      <c r="Q7" s="15"/>
    </row>
    <row r="8" ht="22.5" spans="1:17">
      <c r="A8" s="12" t="s">
        <v>933</v>
      </c>
      <c r="B8" s="12"/>
      <c r="C8" s="12"/>
      <c r="D8" s="12" t="s">
        <v>1325</v>
      </c>
      <c r="E8" s="12"/>
      <c r="F8" s="12"/>
      <c r="G8" s="12"/>
      <c r="H8" s="12">
        <f>H9+H18</f>
        <v>1807</v>
      </c>
      <c r="I8" s="12"/>
      <c r="J8" s="12"/>
      <c r="K8" s="12"/>
      <c r="L8" s="12"/>
      <c r="M8" s="15">
        <f t="shared" ref="M8:P8" si="1">M9+M18</f>
        <v>78</v>
      </c>
      <c r="N8" s="15">
        <f t="shared" si="1"/>
        <v>11317.2</v>
      </c>
      <c r="O8" s="15">
        <f t="shared" si="1"/>
        <v>7185.2</v>
      </c>
      <c r="P8" s="15">
        <f t="shared" si="1"/>
        <v>4132</v>
      </c>
      <c r="Q8" s="15"/>
    </row>
    <row r="9" ht="22.5" spans="1:17">
      <c r="A9" s="12" t="s">
        <v>1326</v>
      </c>
      <c r="B9" s="12"/>
      <c r="C9" s="12"/>
      <c r="D9" s="12" t="s">
        <v>1327</v>
      </c>
      <c r="E9" s="12"/>
      <c r="F9" s="12"/>
      <c r="G9" s="12"/>
      <c r="H9" s="12">
        <f>SUM(H10:H17)</f>
        <v>280</v>
      </c>
      <c r="I9" s="12"/>
      <c r="J9" s="12"/>
      <c r="K9" s="12"/>
      <c r="L9" s="12"/>
      <c r="M9" s="15">
        <f t="shared" ref="M9:P9" si="2">SUM(M10:M17)</f>
        <v>12</v>
      </c>
      <c r="N9" s="15">
        <f t="shared" si="2"/>
        <v>1931.5</v>
      </c>
      <c r="O9" s="15">
        <f t="shared" si="2"/>
        <v>1218.2</v>
      </c>
      <c r="P9" s="15">
        <f t="shared" si="2"/>
        <v>713.3</v>
      </c>
      <c r="Q9" s="15"/>
    </row>
    <row r="10" spans="1:17">
      <c r="A10" s="5">
        <v>1</v>
      </c>
      <c r="B10" s="5" t="s">
        <v>935</v>
      </c>
      <c r="C10" s="5" t="s">
        <v>936</v>
      </c>
      <c r="D10" s="13" t="s">
        <v>1328</v>
      </c>
      <c r="E10" s="5" t="s">
        <v>944</v>
      </c>
      <c r="F10" s="13" t="s">
        <v>938</v>
      </c>
      <c r="G10" s="5" t="s">
        <v>939</v>
      </c>
      <c r="H10" s="5">
        <v>8</v>
      </c>
      <c r="I10" s="5">
        <v>1</v>
      </c>
      <c r="J10" s="5">
        <v>8</v>
      </c>
      <c r="K10" s="5">
        <v>7</v>
      </c>
      <c r="L10" s="5">
        <v>2018</v>
      </c>
      <c r="M10" s="17">
        <v>0</v>
      </c>
      <c r="N10" s="17">
        <v>93.5</v>
      </c>
      <c r="O10" s="17">
        <v>30.2</v>
      </c>
      <c r="P10" s="17">
        <v>63.3</v>
      </c>
      <c r="Q10" s="17"/>
    </row>
    <row r="11" spans="1:17">
      <c r="A11" s="5">
        <v>2</v>
      </c>
      <c r="B11" s="5" t="s">
        <v>935</v>
      </c>
      <c r="C11" s="5" t="s">
        <v>804</v>
      </c>
      <c r="D11" s="13" t="s">
        <v>1329</v>
      </c>
      <c r="E11" s="5" t="s">
        <v>940</v>
      </c>
      <c r="F11" s="13" t="s">
        <v>1330</v>
      </c>
      <c r="G11" s="5" t="s">
        <v>1331</v>
      </c>
      <c r="H11" s="5">
        <v>16</v>
      </c>
      <c r="I11" s="5">
        <v>2</v>
      </c>
      <c r="J11" s="5">
        <v>8</v>
      </c>
      <c r="K11" s="5">
        <v>10</v>
      </c>
      <c r="L11" s="5">
        <v>2018</v>
      </c>
      <c r="M11" s="17">
        <v>1.5</v>
      </c>
      <c r="N11" s="17">
        <v>145.6</v>
      </c>
      <c r="O11" s="17">
        <v>86.4</v>
      </c>
      <c r="P11" s="17">
        <v>59.2</v>
      </c>
      <c r="Q11" s="17"/>
    </row>
    <row r="12" spans="1:17">
      <c r="A12" s="5">
        <v>3</v>
      </c>
      <c r="B12" s="5" t="s">
        <v>935</v>
      </c>
      <c r="C12" s="5" t="s">
        <v>947</v>
      </c>
      <c r="D12" s="13" t="s">
        <v>1332</v>
      </c>
      <c r="E12" s="5" t="s">
        <v>944</v>
      </c>
      <c r="F12" s="13" t="s">
        <v>949</v>
      </c>
      <c r="G12" s="5" t="s">
        <v>950</v>
      </c>
      <c r="H12" s="5">
        <v>16</v>
      </c>
      <c r="I12" s="5">
        <v>2</v>
      </c>
      <c r="J12" s="5">
        <v>8</v>
      </c>
      <c r="K12" s="5">
        <v>10</v>
      </c>
      <c r="L12" s="5" t="s">
        <v>90</v>
      </c>
      <c r="M12" s="17">
        <v>0</v>
      </c>
      <c r="N12" s="17">
        <v>159.5</v>
      </c>
      <c r="O12" s="17">
        <v>86.4</v>
      </c>
      <c r="P12" s="17">
        <v>73.1</v>
      </c>
      <c r="Q12" s="17"/>
    </row>
    <row r="13" spans="1:17">
      <c r="A13" s="5">
        <v>4</v>
      </c>
      <c r="B13" s="5" t="s">
        <v>935</v>
      </c>
      <c r="C13" s="5" t="s">
        <v>820</v>
      </c>
      <c r="D13" s="13" t="s">
        <v>1333</v>
      </c>
      <c r="E13" s="5" t="s">
        <v>940</v>
      </c>
      <c r="F13" s="13" t="s">
        <v>971</v>
      </c>
      <c r="G13" s="5" t="s">
        <v>972</v>
      </c>
      <c r="H13" s="5">
        <v>120</v>
      </c>
      <c r="I13" s="5">
        <v>6</v>
      </c>
      <c r="J13" s="5">
        <v>20</v>
      </c>
      <c r="K13" s="5">
        <v>8</v>
      </c>
      <c r="L13" s="5" t="s">
        <v>90</v>
      </c>
      <c r="M13" s="17">
        <v>3</v>
      </c>
      <c r="N13" s="17">
        <v>657.9</v>
      </c>
      <c r="O13" s="17">
        <v>518.4</v>
      </c>
      <c r="P13" s="17">
        <v>139.5</v>
      </c>
      <c r="Q13" s="17"/>
    </row>
    <row r="14" spans="1:17">
      <c r="A14" s="5">
        <v>5</v>
      </c>
      <c r="B14" s="5" t="s">
        <v>935</v>
      </c>
      <c r="C14" s="5" t="s">
        <v>830</v>
      </c>
      <c r="D14" s="13" t="s">
        <v>1334</v>
      </c>
      <c r="E14" s="5" t="s">
        <v>940</v>
      </c>
      <c r="F14" s="13" t="s">
        <v>938</v>
      </c>
      <c r="G14" s="5" t="s">
        <v>986</v>
      </c>
      <c r="H14" s="5"/>
      <c r="I14" s="5"/>
      <c r="J14" s="5"/>
      <c r="K14" s="5"/>
      <c r="L14" s="5"/>
      <c r="M14" s="17">
        <v>1.5</v>
      </c>
      <c r="N14" s="17">
        <v>0</v>
      </c>
      <c r="O14" s="17">
        <v>0</v>
      </c>
      <c r="P14" s="17">
        <v>0</v>
      </c>
      <c r="Q14" s="17"/>
    </row>
    <row r="15" spans="1:17">
      <c r="A15" s="5">
        <v>6</v>
      </c>
      <c r="B15" s="5" t="s">
        <v>935</v>
      </c>
      <c r="C15" s="5" t="s">
        <v>830</v>
      </c>
      <c r="D15" s="13" t="s">
        <v>1335</v>
      </c>
      <c r="E15" s="5" t="s">
        <v>940</v>
      </c>
      <c r="F15" s="13" t="s">
        <v>938</v>
      </c>
      <c r="G15" s="5" t="s">
        <v>986</v>
      </c>
      <c r="H15" s="5">
        <v>40</v>
      </c>
      <c r="I15" s="5">
        <v>2</v>
      </c>
      <c r="J15" s="5">
        <v>20</v>
      </c>
      <c r="K15" s="5">
        <v>7</v>
      </c>
      <c r="L15" s="5">
        <v>2018</v>
      </c>
      <c r="M15" s="17">
        <v>1.5</v>
      </c>
      <c r="N15" s="17">
        <v>257</v>
      </c>
      <c r="O15" s="17">
        <v>151.2</v>
      </c>
      <c r="P15" s="17">
        <v>105.8</v>
      </c>
      <c r="Q15" s="17"/>
    </row>
    <row r="16" spans="1:17">
      <c r="A16" s="5">
        <v>7</v>
      </c>
      <c r="B16" s="5" t="s">
        <v>935</v>
      </c>
      <c r="C16" s="5" t="s">
        <v>830</v>
      </c>
      <c r="D16" s="13" t="s">
        <v>1336</v>
      </c>
      <c r="E16" s="5" t="s">
        <v>940</v>
      </c>
      <c r="F16" s="13" t="s">
        <v>1337</v>
      </c>
      <c r="G16" s="5" t="s">
        <v>1338</v>
      </c>
      <c r="H16" s="5">
        <v>80</v>
      </c>
      <c r="I16" s="5">
        <v>4</v>
      </c>
      <c r="J16" s="5">
        <v>20</v>
      </c>
      <c r="K16" s="5">
        <v>8</v>
      </c>
      <c r="L16" s="5">
        <v>2018</v>
      </c>
      <c r="M16" s="17">
        <v>3</v>
      </c>
      <c r="N16" s="17">
        <v>618</v>
      </c>
      <c r="O16" s="17">
        <v>345.6</v>
      </c>
      <c r="P16" s="17">
        <v>272.4</v>
      </c>
      <c r="Q16" s="17"/>
    </row>
    <row r="17" spans="1:17">
      <c r="A17" s="5">
        <v>8</v>
      </c>
      <c r="B17" s="5" t="s">
        <v>935</v>
      </c>
      <c r="C17" s="5" t="s">
        <v>830</v>
      </c>
      <c r="D17" s="13" t="s">
        <v>1339</v>
      </c>
      <c r="E17" s="5" t="s">
        <v>940</v>
      </c>
      <c r="F17" s="13" t="s">
        <v>987</v>
      </c>
      <c r="G17" s="5" t="s">
        <v>988</v>
      </c>
      <c r="H17" s="5"/>
      <c r="I17" s="5"/>
      <c r="J17" s="5"/>
      <c r="K17" s="5"/>
      <c r="L17" s="5"/>
      <c r="M17" s="17">
        <v>1.5</v>
      </c>
      <c r="N17" s="17">
        <v>0</v>
      </c>
      <c r="O17" s="17">
        <v>0</v>
      </c>
      <c r="P17" s="17">
        <v>0</v>
      </c>
      <c r="Q17" s="17"/>
    </row>
    <row r="18" ht="22.5" spans="1:17">
      <c r="A18" s="12" t="s">
        <v>1340</v>
      </c>
      <c r="B18" s="12"/>
      <c r="C18" s="12"/>
      <c r="D18" s="12" t="s">
        <v>1341</v>
      </c>
      <c r="E18" s="12"/>
      <c r="F18" s="14"/>
      <c r="G18" s="12"/>
      <c r="H18" s="12">
        <f>SUM(H19:H58)</f>
        <v>1527</v>
      </c>
      <c r="I18" s="12"/>
      <c r="J18" s="12"/>
      <c r="K18" s="12"/>
      <c r="L18" s="12"/>
      <c r="M18" s="15">
        <f t="shared" ref="M18:P18" si="3">SUM(M19:M58)</f>
        <v>66</v>
      </c>
      <c r="N18" s="15">
        <f t="shared" si="3"/>
        <v>9385.7</v>
      </c>
      <c r="O18" s="15">
        <f t="shared" si="3"/>
        <v>5967</v>
      </c>
      <c r="P18" s="15">
        <f t="shared" si="3"/>
        <v>3418.7</v>
      </c>
      <c r="Q18" s="15"/>
    </row>
    <row r="19" spans="1:17">
      <c r="A19" s="5">
        <v>1</v>
      </c>
      <c r="B19" s="5" t="s">
        <v>394</v>
      </c>
      <c r="C19" s="5" t="s">
        <v>842</v>
      </c>
      <c r="D19" s="13" t="s">
        <v>1342</v>
      </c>
      <c r="E19" s="5" t="s">
        <v>940</v>
      </c>
      <c r="F19" s="13" t="s">
        <v>1343</v>
      </c>
      <c r="G19" s="5" t="s">
        <v>1344</v>
      </c>
      <c r="H19" s="5">
        <v>13</v>
      </c>
      <c r="I19" s="5">
        <v>1</v>
      </c>
      <c r="J19" s="5">
        <v>13</v>
      </c>
      <c r="K19" s="5">
        <v>8</v>
      </c>
      <c r="L19" s="5" t="s">
        <v>90</v>
      </c>
      <c r="M19" s="17">
        <v>1.5</v>
      </c>
      <c r="N19" s="17">
        <v>119.2</v>
      </c>
      <c r="O19" s="17">
        <v>52.7</v>
      </c>
      <c r="P19" s="17">
        <v>66.5</v>
      </c>
      <c r="Q19" s="17"/>
    </row>
    <row r="20" spans="1:17">
      <c r="A20" s="5">
        <v>2</v>
      </c>
      <c r="B20" s="5" t="s">
        <v>394</v>
      </c>
      <c r="C20" s="5" t="s">
        <v>842</v>
      </c>
      <c r="D20" s="13" t="s">
        <v>1345</v>
      </c>
      <c r="E20" s="5" t="s">
        <v>940</v>
      </c>
      <c r="F20" s="13" t="s">
        <v>1346</v>
      </c>
      <c r="G20" s="5" t="s">
        <v>1347</v>
      </c>
      <c r="H20" s="5">
        <v>120</v>
      </c>
      <c r="I20" s="5">
        <v>6</v>
      </c>
      <c r="J20" s="5">
        <v>20</v>
      </c>
      <c r="K20" s="5">
        <v>7.5</v>
      </c>
      <c r="L20" s="5" t="s">
        <v>1348</v>
      </c>
      <c r="M20" s="17">
        <v>3</v>
      </c>
      <c r="N20" s="17">
        <v>670.7</v>
      </c>
      <c r="O20" s="17">
        <v>486</v>
      </c>
      <c r="P20" s="17">
        <v>184.7</v>
      </c>
      <c r="Q20" s="17"/>
    </row>
    <row r="21" spans="1:17">
      <c r="A21" s="5">
        <v>3</v>
      </c>
      <c r="B21" s="5" t="s">
        <v>394</v>
      </c>
      <c r="C21" s="5" t="s">
        <v>842</v>
      </c>
      <c r="D21" s="13" t="s">
        <v>1349</v>
      </c>
      <c r="E21" s="5" t="s">
        <v>940</v>
      </c>
      <c r="F21" s="13" t="s">
        <v>1350</v>
      </c>
      <c r="G21" s="5" t="s">
        <v>1351</v>
      </c>
      <c r="H21" s="5">
        <v>39</v>
      </c>
      <c r="I21" s="5">
        <v>3</v>
      </c>
      <c r="J21" s="5">
        <v>13</v>
      </c>
      <c r="K21" s="5">
        <v>7.5</v>
      </c>
      <c r="L21" s="5" t="s">
        <v>881</v>
      </c>
      <c r="M21" s="17">
        <v>3</v>
      </c>
      <c r="N21" s="17">
        <v>209.2</v>
      </c>
      <c r="O21" s="17">
        <v>158</v>
      </c>
      <c r="P21" s="17">
        <v>51.2</v>
      </c>
      <c r="Q21" s="17"/>
    </row>
    <row r="22" spans="1:17">
      <c r="A22" s="5">
        <v>4</v>
      </c>
      <c r="B22" s="5" t="s">
        <v>394</v>
      </c>
      <c r="C22" s="5" t="s">
        <v>842</v>
      </c>
      <c r="D22" s="13" t="s">
        <v>1352</v>
      </c>
      <c r="E22" s="5" t="s">
        <v>940</v>
      </c>
      <c r="F22" s="13" t="s">
        <v>1353</v>
      </c>
      <c r="G22" s="5" t="s">
        <v>1354</v>
      </c>
      <c r="H22" s="5">
        <v>30</v>
      </c>
      <c r="I22" s="5">
        <v>3</v>
      </c>
      <c r="J22" s="5">
        <v>10</v>
      </c>
      <c r="K22" s="5">
        <v>8</v>
      </c>
      <c r="L22" s="5" t="s">
        <v>881</v>
      </c>
      <c r="M22" s="17">
        <v>1.5</v>
      </c>
      <c r="N22" s="17">
        <v>168</v>
      </c>
      <c r="O22" s="17">
        <v>121.5</v>
      </c>
      <c r="P22" s="17">
        <v>46.5</v>
      </c>
      <c r="Q22" s="17"/>
    </row>
    <row r="23" ht="22.5" spans="1:17">
      <c r="A23" s="5">
        <v>5</v>
      </c>
      <c r="B23" s="5" t="s">
        <v>447</v>
      </c>
      <c r="C23" s="5" t="s">
        <v>453</v>
      </c>
      <c r="D23" s="13" t="s">
        <v>1355</v>
      </c>
      <c r="E23" s="5" t="s">
        <v>940</v>
      </c>
      <c r="F23" s="13" t="s">
        <v>1356</v>
      </c>
      <c r="G23" s="5" t="s">
        <v>1357</v>
      </c>
      <c r="H23" s="5">
        <v>13</v>
      </c>
      <c r="I23" s="5">
        <v>1</v>
      </c>
      <c r="J23" s="5">
        <v>13</v>
      </c>
      <c r="K23" s="5">
        <v>7.5</v>
      </c>
      <c r="L23" s="5" t="s">
        <v>90</v>
      </c>
      <c r="M23" s="17">
        <v>1.5</v>
      </c>
      <c r="N23" s="17">
        <v>111.1</v>
      </c>
      <c r="O23" s="17">
        <v>52.7</v>
      </c>
      <c r="P23" s="17">
        <v>58.4</v>
      </c>
      <c r="Q23" s="17"/>
    </row>
    <row r="24" ht="22.5" spans="1:17">
      <c r="A24" s="5">
        <v>6</v>
      </c>
      <c r="B24" s="5" t="s">
        <v>935</v>
      </c>
      <c r="C24" s="5" t="s">
        <v>936</v>
      </c>
      <c r="D24" s="13" t="s">
        <v>1358</v>
      </c>
      <c r="E24" s="5" t="s">
        <v>944</v>
      </c>
      <c r="F24" s="13" t="s">
        <v>1359</v>
      </c>
      <c r="G24" s="5" t="s">
        <v>1360</v>
      </c>
      <c r="H24" s="5">
        <v>26</v>
      </c>
      <c r="I24" s="5">
        <v>2</v>
      </c>
      <c r="J24" s="5">
        <v>13</v>
      </c>
      <c r="K24" s="5">
        <v>7</v>
      </c>
      <c r="L24" s="5" t="s">
        <v>881</v>
      </c>
      <c r="M24" s="17">
        <v>0</v>
      </c>
      <c r="N24" s="17">
        <v>228.7</v>
      </c>
      <c r="O24" s="17">
        <v>98.3</v>
      </c>
      <c r="P24" s="17">
        <v>130.4</v>
      </c>
      <c r="Q24" s="17"/>
    </row>
    <row r="25" spans="1:17">
      <c r="A25" s="5">
        <v>7</v>
      </c>
      <c r="B25" s="5" t="s">
        <v>935</v>
      </c>
      <c r="C25" s="5" t="s">
        <v>936</v>
      </c>
      <c r="D25" s="13" t="s">
        <v>1361</v>
      </c>
      <c r="E25" s="5" t="s">
        <v>940</v>
      </c>
      <c r="F25" s="13" t="s">
        <v>1131</v>
      </c>
      <c r="G25" s="5" t="s">
        <v>1132</v>
      </c>
      <c r="H25" s="5">
        <v>80</v>
      </c>
      <c r="I25" s="5">
        <v>4</v>
      </c>
      <c r="J25" s="5">
        <v>20</v>
      </c>
      <c r="K25" s="5">
        <v>7</v>
      </c>
      <c r="L25" s="5" t="s">
        <v>881</v>
      </c>
      <c r="M25" s="17">
        <v>3</v>
      </c>
      <c r="N25" s="17">
        <v>367.4</v>
      </c>
      <c r="O25" s="17">
        <v>302.4</v>
      </c>
      <c r="P25" s="17">
        <v>65</v>
      </c>
      <c r="Q25" s="17"/>
    </row>
    <row r="26" ht="22.5" spans="1:17">
      <c r="A26" s="5">
        <v>8</v>
      </c>
      <c r="B26" s="5" t="s">
        <v>935</v>
      </c>
      <c r="C26" s="5" t="s">
        <v>804</v>
      </c>
      <c r="D26" s="13" t="s">
        <v>1362</v>
      </c>
      <c r="E26" s="5" t="s">
        <v>940</v>
      </c>
      <c r="F26" s="13" t="s">
        <v>1363</v>
      </c>
      <c r="G26" s="5" t="s">
        <v>1364</v>
      </c>
      <c r="H26" s="5">
        <v>64</v>
      </c>
      <c r="I26" s="5">
        <v>4</v>
      </c>
      <c r="J26" s="5">
        <v>16</v>
      </c>
      <c r="K26" s="5">
        <v>7.5</v>
      </c>
      <c r="L26" s="5">
        <v>2018</v>
      </c>
      <c r="M26" s="17">
        <v>3</v>
      </c>
      <c r="N26" s="17">
        <v>364.3</v>
      </c>
      <c r="O26" s="17">
        <v>259.2</v>
      </c>
      <c r="P26" s="17">
        <v>105.1</v>
      </c>
      <c r="Q26" s="17"/>
    </row>
    <row r="27" ht="22.5" spans="1:17">
      <c r="A27" s="5">
        <v>9</v>
      </c>
      <c r="B27" s="5" t="s">
        <v>935</v>
      </c>
      <c r="C27" s="5" t="s">
        <v>804</v>
      </c>
      <c r="D27" s="13" t="s">
        <v>1365</v>
      </c>
      <c r="E27" s="5" t="s">
        <v>940</v>
      </c>
      <c r="F27" s="13" t="s">
        <v>1366</v>
      </c>
      <c r="G27" s="5" t="s">
        <v>1367</v>
      </c>
      <c r="H27" s="5">
        <v>30</v>
      </c>
      <c r="I27" s="5">
        <v>3</v>
      </c>
      <c r="J27" s="5">
        <v>10</v>
      </c>
      <c r="K27" s="5">
        <v>7.5</v>
      </c>
      <c r="L27" s="5">
        <v>2018</v>
      </c>
      <c r="M27" s="17">
        <v>1.5</v>
      </c>
      <c r="N27" s="17">
        <v>226.6</v>
      </c>
      <c r="O27" s="17">
        <v>121.5</v>
      </c>
      <c r="P27" s="17">
        <v>105.1</v>
      </c>
      <c r="Q27" s="17"/>
    </row>
    <row r="28" ht="22.5" spans="1:17">
      <c r="A28" s="5">
        <v>10</v>
      </c>
      <c r="B28" s="5" t="s">
        <v>935</v>
      </c>
      <c r="C28" s="5" t="s">
        <v>804</v>
      </c>
      <c r="D28" s="13" t="s">
        <v>1368</v>
      </c>
      <c r="E28" s="5" t="s">
        <v>940</v>
      </c>
      <c r="F28" s="13" t="s">
        <v>1369</v>
      </c>
      <c r="G28" s="5" t="s">
        <v>1370</v>
      </c>
      <c r="H28" s="5">
        <v>39</v>
      </c>
      <c r="I28" s="5">
        <v>3</v>
      </c>
      <c r="J28" s="5">
        <v>13</v>
      </c>
      <c r="K28" s="5">
        <v>7.5</v>
      </c>
      <c r="L28" s="5">
        <v>2018</v>
      </c>
      <c r="M28" s="17">
        <v>1.5</v>
      </c>
      <c r="N28" s="17">
        <v>209.5</v>
      </c>
      <c r="O28" s="17">
        <v>158</v>
      </c>
      <c r="P28" s="17">
        <v>51.5</v>
      </c>
      <c r="Q28" s="17"/>
    </row>
    <row r="29" ht="22.5" spans="1:17">
      <c r="A29" s="5">
        <v>11</v>
      </c>
      <c r="B29" s="5" t="s">
        <v>935</v>
      </c>
      <c r="C29" s="5" t="s">
        <v>804</v>
      </c>
      <c r="D29" s="13" t="s">
        <v>1371</v>
      </c>
      <c r="E29" s="5" t="s">
        <v>944</v>
      </c>
      <c r="F29" s="13" t="s">
        <v>1372</v>
      </c>
      <c r="G29" s="5" t="s">
        <v>1373</v>
      </c>
      <c r="H29" s="5">
        <v>64</v>
      </c>
      <c r="I29" s="5">
        <v>4</v>
      </c>
      <c r="J29" s="5">
        <v>16</v>
      </c>
      <c r="K29" s="5">
        <v>7.5</v>
      </c>
      <c r="L29" s="5">
        <v>2018</v>
      </c>
      <c r="M29" s="17">
        <v>0</v>
      </c>
      <c r="N29" s="17">
        <v>373.4</v>
      </c>
      <c r="O29" s="17">
        <v>259.2</v>
      </c>
      <c r="P29" s="17">
        <v>114.2</v>
      </c>
      <c r="Q29" s="17"/>
    </row>
    <row r="30" ht="22.5" spans="1:17">
      <c r="A30" s="5">
        <v>12</v>
      </c>
      <c r="B30" s="5" t="s">
        <v>935</v>
      </c>
      <c r="C30" s="5" t="s">
        <v>804</v>
      </c>
      <c r="D30" s="13" t="s">
        <v>1374</v>
      </c>
      <c r="E30" s="5" t="s">
        <v>940</v>
      </c>
      <c r="F30" s="13" t="s">
        <v>1375</v>
      </c>
      <c r="G30" s="5" t="s">
        <v>1376</v>
      </c>
      <c r="H30" s="5">
        <v>30</v>
      </c>
      <c r="I30" s="5">
        <v>3</v>
      </c>
      <c r="J30" s="5">
        <v>10</v>
      </c>
      <c r="K30" s="5">
        <v>7.5</v>
      </c>
      <c r="L30" s="5">
        <v>2018</v>
      </c>
      <c r="M30" s="17">
        <v>1.5</v>
      </c>
      <c r="N30" s="17">
        <v>220.1</v>
      </c>
      <c r="O30" s="17">
        <v>121.5</v>
      </c>
      <c r="P30" s="17">
        <v>98.6</v>
      </c>
      <c r="Q30" s="17"/>
    </row>
    <row r="31" ht="22.5" spans="1:17">
      <c r="A31" s="5">
        <v>13</v>
      </c>
      <c r="B31" s="5" t="s">
        <v>935</v>
      </c>
      <c r="C31" s="5" t="s">
        <v>804</v>
      </c>
      <c r="D31" s="13" t="s">
        <v>1377</v>
      </c>
      <c r="E31" s="5" t="s">
        <v>940</v>
      </c>
      <c r="F31" s="13" t="s">
        <v>1375</v>
      </c>
      <c r="G31" s="5" t="s">
        <v>1376</v>
      </c>
      <c r="H31" s="5">
        <v>16</v>
      </c>
      <c r="I31" s="5">
        <v>1</v>
      </c>
      <c r="J31" s="5">
        <v>16</v>
      </c>
      <c r="K31" s="5">
        <v>7.5</v>
      </c>
      <c r="L31" s="5">
        <v>2018</v>
      </c>
      <c r="M31" s="17">
        <v>1.5</v>
      </c>
      <c r="N31" s="17">
        <v>165.6</v>
      </c>
      <c r="O31" s="17">
        <v>64.8</v>
      </c>
      <c r="P31" s="17">
        <v>100.8</v>
      </c>
      <c r="Q31" s="17"/>
    </row>
    <row r="32" ht="22.5" spans="1:17">
      <c r="A32" s="5">
        <v>14</v>
      </c>
      <c r="B32" s="5" t="s">
        <v>935</v>
      </c>
      <c r="C32" s="5" t="s">
        <v>804</v>
      </c>
      <c r="D32" s="13" t="s">
        <v>1378</v>
      </c>
      <c r="E32" s="5" t="s">
        <v>940</v>
      </c>
      <c r="F32" s="13" t="s">
        <v>1379</v>
      </c>
      <c r="G32" s="5" t="s">
        <v>1380</v>
      </c>
      <c r="H32" s="5">
        <v>39</v>
      </c>
      <c r="I32" s="5">
        <v>3</v>
      </c>
      <c r="J32" s="5">
        <v>13</v>
      </c>
      <c r="K32" s="5">
        <v>7.5</v>
      </c>
      <c r="L32" s="5">
        <v>2018</v>
      </c>
      <c r="M32" s="17">
        <v>1.5</v>
      </c>
      <c r="N32" s="17">
        <v>223</v>
      </c>
      <c r="O32" s="17">
        <v>158</v>
      </c>
      <c r="P32" s="17">
        <v>65</v>
      </c>
      <c r="Q32" s="17"/>
    </row>
    <row r="33" ht="22.5" spans="1:17">
      <c r="A33" s="5">
        <v>15</v>
      </c>
      <c r="B33" s="5" t="s">
        <v>935</v>
      </c>
      <c r="C33" s="5" t="s">
        <v>804</v>
      </c>
      <c r="D33" s="13" t="s">
        <v>1381</v>
      </c>
      <c r="E33" s="5" t="s">
        <v>940</v>
      </c>
      <c r="F33" s="13" t="s">
        <v>1379</v>
      </c>
      <c r="G33" s="5" t="s">
        <v>1380</v>
      </c>
      <c r="H33" s="5">
        <v>48</v>
      </c>
      <c r="I33" s="5">
        <v>3</v>
      </c>
      <c r="J33" s="5">
        <v>16</v>
      </c>
      <c r="K33" s="5">
        <v>7.5</v>
      </c>
      <c r="L33" s="5">
        <v>2018</v>
      </c>
      <c r="M33" s="17">
        <v>1.5</v>
      </c>
      <c r="N33" s="17">
        <v>264</v>
      </c>
      <c r="O33" s="17">
        <v>194.4</v>
      </c>
      <c r="P33" s="17">
        <v>69.6</v>
      </c>
      <c r="Q33" s="17"/>
    </row>
    <row r="34" ht="22.5" spans="1:17">
      <c r="A34" s="5">
        <v>16</v>
      </c>
      <c r="B34" s="5" t="s">
        <v>935</v>
      </c>
      <c r="C34" s="5" t="s">
        <v>804</v>
      </c>
      <c r="D34" s="13" t="s">
        <v>1382</v>
      </c>
      <c r="E34" s="5" t="s">
        <v>944</v>
      </c>
      <c r="F34" s="13" t="s">
        <v>1383</v>
      </c>
      <c r="G34" s="5" t="s">
        <v>1384</v>
      </c>
      <c r="H34" s="5">
        <v>40</v>
      </c>
      <c r="I34" s="5">
        <v>2</v>
      </c>
      <c r="J34" s="5">
        <v>20</v>
      </c>
      <c r="K34" s="5">
        <v>7.5</v>
      </c>
      <c r="L34" s="5">
        <v>2018</v>
      </c>
      <c r="M34" s="17">
        <v>0</v>
      </c>
      <c r="N34" s="17">
        <v>222.8</v>
      </c>
      <c r="O34" s="17">
        <v>162</v>
      </c>
      <c r="P34" s="17">
        <v>60.8</v>
      </c>
      <c r="Q34" s="17"/>
    </row>
    <row r="35" spans="1:17">
      <c r="A35" s="5">
        <v>17</v>
      </c>
      <c r="B35" s="5" t="s">
        <v>935</v>
      </c>
      <c r="C35" s="5" t="s">
        <v>815</v>
      </c>
      <c r="D35" s="13" t="s">
        <v>1385</v>
      </c>
      <c r="E35" s="5" t="s">
        <v>940</v>
      </c>
      <c r="F35" s="13" t="s">
        <v>1149</v>
      </c>
      <c r="G35" s="5" t="s">
        <v>1150</v>
      </c>
      <c r="H35" s="5">
        <v>10</v>
      </c>
      <c r="I35" s="5">
        <v>1</v>
      </c>
      <c r="J35" s="5">
        <v>10</v>
      </c>
      <c r="K35" s="5">
        <v>8</v>
      </c>
      <c r="L35" s="5" t="s">
        <v>90</v>
      </c>
      <c r="M35" s="17">
        <v>1.5</v>
      </c>
      <c r="N35" s="17">
        <v>96.1</v>
      </c>
      <c r="O35" s="17">
        <v>40.5</v>
      </c>
      <c r="P35" s="17">
        <v>55.6</v>
      </c>
      <c r="Q35" s="17"/>
    </row>
    <row r="36" spans="1:17">
      <c r="A36" s="5">
        <v>18</v>
      </c>
      <c r="B36" s="5" t="s">
        <v>935</v>
      </c>
      <c r="C36" s="5" t="s">
        <v>947</v>
      </c>
      <c r="D36" s="13" t="s">
        <v>1386</v>
      </c>
      <c r="E36" s="5" t="s">
        <v>944</v>
      </c>
      <c r="F36" s="13" t="s">
        <v>1387</v>
      </c>
      <c r="G36" s="5" t="s">
        <v>1388</v>
      </c>
      <c r="H36" s="5">
        <v>26</v>
      </c>
      <c r="I36" s="5">
        <v>2</v>
      </c>
      <c r="J36" s="5">
        <v>13</v>
      </c>
      <c r="K36" s="5">
        <v>8</v>
      </c>
      <c r="L36" s="5" t="s">
        <v>90</v>
      </c>
      <c r="M36" s="17">
        <v>0</v>
      </c>
      <c r="N36" s="17">
        <v>175.8</v>
      </c>
      <c r="O36" s="17">
        <v>105.3</v>
      </c>
      <c r="P36" s="17">
        <v>70.5</v>
      </c>
      <c r="Q36" s="17"/>
    </row>
    <row r="37" ht="22.5" spans="1:17">
      <c r="A37" s="5">
        <v>19</v>
      </c>
      <c r="B37" s="5" t="s">
        <v>935</v>
      </c>
      <c r="C37" s="5" t="s">
        <v>820</v>
      </c>
      <c r="D37" s="13" t="s">
        <v>1389</v>
      </c>
      <c r="E37" s="5" t="s">
        <v>940</v>
      </c>
      <c r="F37" s="13" t="s">
        <v>1176</v>
      </c>
      <c r="G37" s="5" t="s">
        <v>1177</v>
      </c>
      <c r="H37" s="5">
        <v>12</v>
      </c>
      <c r="I37" s="5">
        <v>2</v>
      </c>
      <c r="J37" s="5">
        <v>6</v>
      </c>
      <c r="K37" s="5">
        <v>7.5</v>
      </c>
      <c r="L37" s="5" t="s">
        <v>90</v>
      </c>
      <c r="M37" s="17">
        <v>1.5</v>
      </c>
      <c r="N37" s="17">
        <v>60</v>
      </c>
      <c r="O37" s="17">
        <v>48.6</v>
      </c>
      <c r="P37" s="17">
        <v>11.4</v>
      </c>
      <c r="Q37" s="17"/>
    </row>
    <row r="38" ht="22.5" spans="1:17">
      <c r="A38" s="5">
        <v>20</v>
      </c>
      <c r="B38" s="5" t="s">
        <v>935</v>
      </c>
      <c r="C38" s="5" t="s">
        <v>820</v>
      </c>
      <c r="D38" s="13" t="s">
        <v>1390</v>
      </c>
      <c r="E38" s="5" t="s">
        <v>940</v>
      </c>
      <c r="F38" s="13" t="s">
        <v>1391</v>
      </c>
      <c r="G38" s="5" t="s">
        <v>1392</v>
      </c>
      <c r="H38" s="5">
        <v>36</v>
      </c>
      <c r="I38" s="5">
        <v>6</v>
      </c>
      <c r="J38" s="5">
        <v>6</v>
      </c>
      <c r="K38" s="5">
        <v>7.5</v>
      </c>
      <c r="L38" s="5" t="s">
        <v>90</v>
      </c>
      <c r="M38" s="17">
        <v>3</v>
      </c>
      <c r="N38" s="17">
        <v>240</v>
      </c>
      <c r="O38" s="17">
        <v>145.8</v>
      </c>
      <c r="P38" s="17">
        <v>94.2</v>
      </c>
      <c r="Q38" s="17"/>
    </row>
    <row r="39" ht="33.75" spans="1:17">
      <c r="A39" s="5">
        <v>21</v>
      </c>
      <c r="B39" s="5" t="s">
        <v>935</v>
      </c>
      <c r="C39" s="5" t="s">
        <v>820</v>
      </c>
      <c r="D39" s="13" t="s">
        <v>1393</v>
      </c>
      <c r="E39" s="5" t="s">
        <v>940</v>
      </c>
      <c r="F39" s="13" t="s">
        <v>1179</v>
      </c>
      <c r="G39" s="5" t="s">
        <v>1180</v>
      </c>
      <c r="H39" s="5">
        <v>60</v>
      </c>
      <c r="I39" s="5">
        <v>3</v>
      </c>
      <c r="J39" s="5">
        <v>20</v>
      </c>
      <c r="K39" s="5">
        <v>7.5</v>
      </c>
      <c r="L39" s="5" t="s">
        <v>90</v>
      </c>
      <c r="M39" s="17">
        <v>1.5</v>
      </c>
      <c r="N39" s="17">
        <v>348.9</v>
      </c>
      <c r="O39" s="17">
        <v>243</v>
      </c>
      <c r="P39" s="17">
        <v>105.9</v>
      </c>
      <c r="Q39" s="17"/>
    </row>
    <row r="40" spans="1:17">
      <c r="A40" s="5">
        <v>22</v>
      </c>
      <c r="B40" s="5" t="s">
        <v>935</v>
      </c>
      <c r="C40" s="5" t="s">
        <v>820</v>
      </c>
      <c r="D40" s="13" t="s">
        <v>1394</v>
      </c>
      <c r="E40" s="5" t="s">
        <v>940</v>
      </c>
      <c r="F40" s="13" t="s">
        <v>1395</v>
      </c>
      <c r="G40" s="5" t="s">
        <v>1396</v>
      </c>
      <c r="H40" s="5">
        <v>10</v>
      </c>
      <c r="I40" s="5">
        <v>1</v>
      </c>
      <c r="J40" s="5">
        <v>10</v>
      </c>
      <c r="K40" s="5">
        <v>7.5</v>
      </c>
      <c r="L40" s="5" t="s">
        <v>90</v>
      </c>
      <c r="M40" s="17">
        <v>1.5</v>
      </c>
      <c r="N40" s="17">
        <v>142.7</v>
      </c>
      <c r="O40" s="17">
        <v>40.5</v>
      </c>
      <c r="P40" s="17">
        <v>102.2</v>
      </c>
      <c r="Q40" s="17"/>
    </row>
    <row r="41" spans="1:17">
      <c r="A41" s="5">
        <v>23</v>
      </c>
      <c r="B41" s="5" t="s">
        <v>935</v>
      </c>
      <c r="C41" s="5" t="s">
        <v>820</v>
      </c>
      <c r="D41" s="13" t="s">
        <v>1397</v>
      </c>
      <c r="E41" s="5" t="s">
        <v>940</v>
      </c>
      <c r="F41" s="13" t="s">
        <v>1395</v>
      </c>
      <c r="G41" s="5" t="s">
        <v>1396</v>
      </c>
      <c r="H41" s="5"/>
      <c r="I41" s="5"/>
      <c r="J41" s="5"/>
      <c r="K41" s="5"/>
      <c r="L41" s="5"/>
      <c r="M41" s="17">
        <v>1.5</v>
      </c>
      <c r="N41" s="17">
        <v>0</v>
      </c>
      <c r="O41" s="17">
        <v>0</v>
      </c>
      <c r="P41" s="17">
        <v>0</v>
      </c>
      <c r="Q41" s="17"/>
    </row>
    <row r="42" ht="22.5" spans="1:17">
      <c r="A42" s="5">
        <v>24</v>
      </c>
      <c r="B42" s="5" t="s">
        <v>935</v>
      </c>
      <c r="C42" s="5" t="s">
        <v>820</v>
      </c>
      <c r="D42" s="13" t="s">
        <v>1398</v>
      </c>
      <c r="E42" s="5" t="s">
        <v>940</v>
      </c>
      <c r="F42" s="13" t="s">
        <v>1024</v>
      </c>
      <c r="G42" s="5" t="s">
        <v>1020</v>
      </c>
      <c r="H42" s="5">
        <v>39</v>
      </c>
      <c r="I42" s="5">
        <v>3</v>
      </c>
      <c r="J42" s="5">
        <v>13</v>
      </c>
      <c r="K42" s="5">
        <v>7.5</v>
      </c>
      <c r="L42" s="5" t="s">
        <v>90</v>
      </c>
      <c r="M42" s="17">
        <v>1.5</v>
      </c>
      <c r="N42" s="17">
        <v>240.3</v>
      </c>
      <c r="O42" s="17">
        <v>158</v>
      </c>
      <c r="P42" s="17">
        <v>82.3</v>
      </c>
      <c r="Q42" s="17"/>
    </row>
    <row r="43" spans="1:17">
      <c r="A43" s="5">
        <v>25</v>
      </c>
      <c r="B43" s="5" t="s">
        <v>935</v>
      </c>
      <c r="C43" s="5" t="s">
        <v>820</v>
      </c>
      <c r="D43" s="13" t="s">
        <v>1399</v>
      </c>
      <c r="E43" s="5" t="s">
        <v>940</v>
      </c>
      <c r="F43" s="13" t="s">
        <v>1400</v>
      </c>
      <c r="G43" s="5" t="s">
        <v>1027</v>
      </c>
      <c r="H43" s="5">
        <v>26</v>
      </c>
      <c r="I43" s="5">
        <v>2</v>
      </c>
      <c r="J43" s="5">
        <v>13</v>
      </c>
      <c r="K43" s="5">
        <v>7.5</v>
      </c>
      <c r="L43" s="5" t="s">
        <v>90</v>
      </c>
      <c r="M43" s="17">
        <v>1.5</v>
      </c>
      <c r="N43" s="17">
        <v>175.1</v>
      </c>
      <c r="O43" s="17">
        <v>105.3</v>
      </c>
      <c r="P43" s="17">
        <v>69.8</v>
      </c>
      <c r="Q43" s="17"/>
    </row>
    <row r="44" ht="22.5" spans="1:17">
      <c r="A44" s="5">
        <v>26</v>
      </c>
      <c r="B44" s="5" t="s">
        <v>935</v>
      </c>
      <c r="C44" s="5" t="s">
        <v>820</v>
      </c>
      <c r="D44" s="13" t="s">
        <v>1401</v>
      </c>
      <c r="E44" s="5" t="s">
        <v>940</v>
      </c>
      <c r="F44" s="13" t="s">
        <v>1402</v>
      </c>
      <c r="G44" s="5" t="s">
        <v>1403</v>
      </c>
      <c r="H44" s="5">
        <v>26</v>
      </c>
      <c r="I44" s="5">
        <v>2</v>
      </c>
      <c r="J44" s="5">
        <v>13</v>
      </c>
      <c r="K44" s="5">
        <v>7.5</v>
      </c>
      <c r="L44" s="5" t="s">
        <v>90</v>
      </c>
      <c r="M44" s="17">
        <v>1.5</v>
      </c>
      <c r="N44" s="17">
        <v>173.4</v>
      </c>
      <c r="O44" s="17">
        <v>105.3</v>
      </c>
      <c r="P44" s="17">
        <v>68.1</v>
      </c>
      <c r="Q44" s="17"/>
    </row>
    <row r="45" ht="22.5" spans="1:17">
      <c r="A45" s="5">
        <v>27</v>
      </c>
      <c r="B45" s="5" t="s">
        <v>935</v>
      </c>
      <c r="C45" s="5" t="s">
        <v>830</v>
      </c>
      <c r="D45" s="13" t="s">
        <v>1404</v>
      </c>
      <c r="E45" s="5" t="s">
        <v>940</v>
      </c>
      <c r="F45" s="13" t="s">
        <v>1405</v>
      </c>
      <c r="G45" s="5" t="s">
        <v>1406</v>
      </c>
      <c r="H45" s="5">
        <v>80</v>
      </c>
      <c r="I45" s="5">
        <v>4</v>
      </c>
      <c r="J45" s="5">
        <v>20</v>
      </c>
      <c r="K45" s="5">
        <v>7</v>
      </c>
      <c r="L45" s="5">
        <v>2018</v>
      </c>
      <c r="M45" s="17">
        <v>3</v>
      </c>
      <c r="N45" s="17">
        <v>498</v>
      </c>
      <c r="O45" s="17">
        <v>302.4</v>
      </c>
      <c r="P45" s="17">
        <v>195.6</v>
      </c>
      <c r="Q45" s="17"/>
    </row>
    <row r="46" spans="1:17">
      <c r="A46" s="5">
        <v>28</v>
      </c>
      <c r="B46" s="5" t="s">
        <v>935</v>
      </c>
      <c r="C46" s="5" t="s">
        <v>830</v>
      </c>
      <c r="D46" s="13" t="s">
        <v>1407</v>
      </c>
      <c r="E46" s="5" t="s">
        <v>940</v>
      </c>
      <c r="F46" s="13" t="s">
        <v>1107</v>
      </c>
      <c r="G46" s="5" t="s">
        <v>1229</v>
      </c>
      <c r="H46" s="5"/>
      <c r="I46" s="5"/>
      <c r="J46" s="5"/>
      <c r="K46" s="5"/>
      <c r="L46" s="5"/>
      <c r="M46" s="17">
        <v>1.5</v>
      </c>
      <c r="N46" s="17">
        <v>0</v>
      </c>
      <c r="O46" s="17">
        <v>0</v>
      </c>
      <c r="P46" s="17">
        <v>0</v>
      </c>
      <c r="Q46" s="17"/>
    </row>
    <row r="47" ht="22.5" spans="1:17">
      <c r="A47" s="5">
        <v>29</v>
      </c>
      <c r="B47" s="5" t="s">
        <v>935</v>
      </c>
      <c r="C47" s="5" t="s">
        <v>830</v>
      </c>
      <c r="D47" s="13" t="s">
        <v>1408</v>
      </c>
      <c r="E47" s="5" t="s">
        <v>940</v>
      </c>
      <c r="F47" s="13" t="s">
        <v>1409</v>
      </c>
      <c r="G47" s="5" t="s">
        <v>1410</v>
      </c>
      <c r="H47" s="5"/>
      <c r="I47" s="5"/>
      <c r="J47" s="5"/>
      <c r="K47" s="5"/>
      <c r="L47" s="5"/>
      <c r="M47" s="17">
        <v>1.5</v>
      </c>
      <c r="N47" s="17">
        <v>0</v>
      </c>
      <c r="O47" s="17">
        <v>0</v>
      </c>
      <c r="P47" s="17">
        <v>0</v>
      </c>
      <c r="Q47" s="17"/>
    </row>
    <row r="48" spans="1:17">
      <c r="A48" s="5">
        <v>30</v>
      </c>
      <c r="B48" s="5" t="s">
        <v>935</v>
      </c>
      <c r="C48" s="5" t="s">
        <v>830</v>
      </c>
      <c r="D48" s="13" t="s">
        <v>1411</v>
      </c>
      <c r="E48" s="5" t="s">
        <v>940</v>
      </c>
      <c r="F48" s="13" t="s">
        <v>1252</v>
      </c>
      <c r="G48" s="5" t="s">
        <v>1253</v>
      </c>
      <c r="H48" s="5">
        <v>48</v>
      </c>
      <c r="I48" s="5">
        <v>3</v>
      </c>
      <c r="J48" s="5">
        <v>16</v>
      </c>
      <c r="K48" s="5">
        <v>7</v>
      </c>
      <c r="L48" s="5">
        <v>2018</v>
      </c>
      <c r="M48" s="17">
        <v>1.5</v>
      </c>
      <c r="N48" s="17">
        <v>277</v>
      </c>
      <c r="O48" s="17">
        <v>181.4</v>
      </c>
      <c r="P48" s="17">
        <v>95.6</v>
      </c>
      <c r="Q48" s="17"/>
    </row>
    <row r="49" spans="1:17">
      <c r="A49" s="5">
        <v>31</v>
      </c>
      <c r="B49" s="5" t="s">
        <v>935</v>
      </c>
      <c r="C49" s="5" t="s">
        <v>830</v>
      </c>
      <c r="D49" s="13" t="s">
        <v>1412</v>
      </c>
      <c r="E49" s="5" t="s">
        <v>940</v>
      </c>
      <c r="F49" s="13" t="s">
        <v>1413</v>
      </c>
      <c r="G49" s="5" t="s">
        <v>1414</v>
      </c>
      <c r="H49" s="5">
        <v>26</v>
      </c>
      <c r="I49" s="5">
        <v>2</v>
      </c>
      <c r="J49" s="5">
        <v>13</v>
      </c>
      <c r="K49" s="5">
        <v>7</v>
      </c>
      <c r="L49" s="5">
        <v>2018</v>
      </c>
      <c r="M49" s="17">
        <v>1.5</v>
      </c>
      <c r="N49" s="17">
        <v>140</v>
      </c>
      <c r="O49" s="17">
        <v>98.3</v>
      </c>
      <c r="P49" s="17">
        <v>41.7</v>
      </c>
      <c r="Q49" s="17"/>
    </row>
    <row r="50" ht="22.5" spans="1:17">
      <c r="A50" s="5">
        <v>32</v>
      </c>
      <c r="B50" s="5" t="s">
        <v>935</v>
      </c>
      <c r="C50" s="5" t="s">
        <v>830</v>
      </c>
      <c r="D50" s="13" t="s">
        <v>1415</v>
      </c>
      <c r="E50" s="5" t="s">
        <v>940</v>
      </c>
      <c r="F50" s="13" t="s">
        <v>1255</v>
      </c>
      <c r="G50" s="5" t="s">
        <v>1256</v>
      </c>
      <c r="H50" s="5">
        <v>48</v>
      </c>
      <c r="I50" s="5">
        <v>3</v>
      </c>
      <c r="J50" s="5">
        <v>16</v>
      </c>
      <c r="K50" s="5">
        <v>7</v>
      </c>
      <c r="L50" s="5">
        <v>2018</v>
      </c>
      <c r="M50" s="17">
        <v>1.5</v>
      </c>
      <c r="N50" s="17">
        <v>273</v>
      </c>
      <c r="O50" s="17">
        <v>181.4</v>
      </c>
      <c r="P50" s="17">
        <v>91.6</v>
      </c>
      <c r="Q50" s="17"/>
    </row>
    <row r="51" ht="22.5" spans="1:17">
      <c r="A51" s="5">
        <v>33</v>
      </c>
      <c r="B51" s="5" t="s">
        <v>935</v>
      </c>
      <c r="C51" s="5" t="s">
        <v>830</v>
      </c>
      <c r="D51" s="13" t="s">
        <v>1416</v>
      </c>
      <c r="E51" s="5" t="s">
        <v>940</v>
      </c>
      <c r="F51" s="13" t="s">
        <v>1417</v>
      </c>
      <c r="G51" s="5" t="s">
        <v>1418</v>
      </c>
      <c r="H51" s="5">
        <v>18</v>
      </c>
      <c r="I51" s="5">
        <v>1</v>
      </c>
      <c r="J51" s="5">
        <v>13</v>
      </c>
      <c r="K51" s="5">
        <v>6</v>
      </c>
      <c r="L51" s="5">
        <v>2018</v>
      </c>
      <c r="M51" s="17">
        <v>1.5</v>
      </c>
      <c r="N51" s="17">
        <v>109</v>
      </c>
      <c r="O51" s="17">
        <v>42.1</v>
      </c>
      <c r="P51" s="17">
        <v>66.9</v>
      </c>
      <c r="Q51" s="17"/>
    </row>
    <row r="52" ht="22.5" spans="1:17">
      <c r="A52" s="5">
        <v>34</v>
      </c>
      <c r="B52" s="5" t="s">
        <v>935</v>
      </c>
      <c r="C52" s="5" t="s">
        <v>830</v>
      </c>
      <c r="D52" s="13" t="s">
        <v>1419</v>
      </c>
      <c r="E52" s="5" t="s">
        <v>940</v>
      </c>
      <c r="F52" s="13" t="s">
        <v>1420</v>
      </c>
      <c r="G52" s="5" t="s">
        <v>1421</v>
      </c>
      <c r="H52" s="5">
        <v>26</v>
      </c>
      <c r="I52" s="5">
        <v>2</v>
      </c>
      <c r="J52" s="5">
        <v>13</v>
      </c>
      <c r="K52" s="5">
        <v>7</v>
      </c>
      <c r="L52" s="5">
        <v>2018</v>
      </c>
      <c r="M52" s="17">
        <v>1.5</v>
      </c>
      <c r="N52" s="17">
        <v>168</v>
      </c>
      <c r="O52" s="17">
        <v>98.3</v>
      </c>
      <c r="P52" s="17">
        <v>69.7</v>
      </c>
      <c r="Q52" s="17"/>
    </row>
    <row r="53" ht="22.5" spans="1:17">
      <c r="A53" s="5">
        <v>35</v>
      </c>
      <c r="B53" s="5" t="s">
        <v>935</v>
      </c>
      <c r="C53" s="5" t="s">
        <v>830</v>
      </c>
      <c r="D53" s="13" t="s">
        <v>1422</v>
      </c>
      <c r="E53" s="5" t="s">
        <v>940</v>
      </c>
      <c r="F53" s="13" t="s">
        <v>1423</v>
      </c>
      <c r="G53" s="5" t="s">
        <v>1424</v>
      </c>
      <c r="H53" s="5">
        <v>80</v>
      </c>
      <c r="I53" s="5">
        <v>4</v>
      </c>
      <c r="J53" s="5">
        <v>20</v>
      </c>
      <c r="K53" s="5">
        <v>7</v>
      </c>
      <c r="L53" s="5">
        <v>2018</v>
      </c>
      <c r="M53" s="17">
        <v>1.5</v>
      </c>
      <c r="N53" s="17">
        <v>432</v>
      </c>
      <c r="O53" s="17">
        <v>302.4</v>
      </c>
      <c r="P53" s="17">
        <v>129.6</v>
      </c>
      <c r="Q53" s="17"/>
    </row>
    <row r="54" ht="22.5" spans="1:17">
      <c r="A54" s="5">
        <v>36</v>
      </c>
      <c r="B54" s="5" t="s">
        <v>935</v>
      </c>
      <c r="C54" s="5" t="s">
        <v>830</v>
      </c>
      <c r="D54" s="13" t="s">
        <v>1425</v>
      </c>
      <c r="E54" s="5" t="s">
        <v>940</v>
      </c>
      <c r="F54" s="13" t="s">
        <v>1426</v>
      </c>
      <c r="G54" s="5" t="s">
        <v>1427</v>
      </c>
      <c r="H54" s="5">
        <v>80</v>
      </c>
      <c r="I54" s="5">
        <v>4</v>
      </c>
      <c r="J54" s="5">
        <v>20</v>
      </c>
      <c r="K54" s="5">
        <v>7</v>
      </c>
      <c r="L54" s="5">
        <v>2018</v>
      </c>
      <c r="M54" s="17">
        <v>3</v>
      </c>
      <c r="N54" s="17">
        <v>487</v>
      </c>
      <c r="O54" s="17">
        <v>302.4</v>
      </c>
      <c r="P54" s="17">
        <v>184.6</v>
      </c>
      <c r="Q54" s="17"/>
    </row>
    <row r="55" spans="1:17">
      <c r="A55" s="5">
        <v>37</v>
      </c>
      <c r="B55" s="5" t="s">
        <v>935</v>
      </c>
      <c r="C55" s="5" t="s">
        <v>830</v>
      </c>
      <c r="D55" s="13" t="s">
        <v>1428</v>
      </c>
      <c r="E55" s="5" t="s">
        <v>940</v>
      </c>
      <c r="F55" s="13" t="s">
        <v>1429</v>
      </c>
      <c r="G55" s="5" t="s">
        <v>1430</v>
      </c>
      <c r="H55" s="5">
        <v>60</v>
      </c>
      <c r="I55" s="5">
        <v>3</v>
      </c>
      <c r="J55" s="5">
        <v>20</v>
      </c>
      <c r="K55" s="5">
        <v>7</v>
      </c>
      <c r="L55" s="5" t="s">
        <v>90</v>
      </c>
      <c r="M55" s="17">
        <v>3</v>
      </c>
      <c r="N55" s="17">
        <v>396</v>
      </c>
      <c r="O55" s="17">
        <v>226.8</v>
      </c>
      <c r="P55" s="17">
        <v>169.2</v>
      </c>
      <c r="Q55" s="17"/>
    </row>
    <row r="56" spans="1:17">
      <c r="A56" s="5">
        <v>38</v>
      </c>
      <c r="B56" s="5" t="s">
        <v>935</v>
      </c>
      <c r="C56" s="5" t="s">
        <v>830</v>
      </c>
      <c r="D56" s="13" t="s">
        <v>1431</v>
      </c>
      <c r="E56" s="5" t="s">
        <v>940</v>
      </c>
      <c r="F56" s="13" t="s">
        <v>1432</v>
      </c>
      <c r="G56" s="5" t="s">
        <v>1433</v>
      </c>
      <c r="H56" s="5">
        <v>60</v>
      </c>
      <c r="I56" s="5">
        <v>3</v>
      </c>
      <c r="J56" s="5">
        <v>20</v>
      </c>
      <c r="K56" s="5">
        <v>7</v>
      </c>
      <c r="L56" s="5">
        <v>2018</v>
      </c>
      <c r="M56" s="17">
        <v>3</v>
      </c>
      <c r="N56" s="17">
        <v>377</v>
      </c>
      <c r="O56" s="17">
        <v>226.8</v>
      </c>
      <c r="P56" s="17">
        <v>150.2</v>
      </c>
      <c r="Q56" s="17"/>
    </row>
    <row r="57" spans="1:17">
      <c r="A57" s="5">
        <v>39</v>
      </c>
      <c r="B57" s="5" t="s">
        <v>935</v>
      </c>
      <c r="C57" s="5" t="s">
        <v>830</v>
      </c>
      <c r="D57" s="13" t="s">
        <v>1434</v>
      </c>
      <c r="E57" s="5" t="s">
        <v>940</v>
      </c>
      <c r="F57" s="13" t="s">
        <v>1119</v>
      </c>
      <c r="G57" s="5" t="s">
        <v>1120</v>
      </c>
      <c r="H57" s="5">
        <v>26</v>
      </c>
      <c r="I57" s="5">
        <v>2</v>
      </c>
      <c r="J57" s="5">
        <v>13</v>
      </c>
      <c r="K57" s="5">
        <v>6</v>
      </c>
      <c r="L57" s="5">
        <v>2018</v>
      </c>
      <c r="M57" s="17">
        <v>1.5</v>
      </c>
      <c r="N57" s="17">
        <v>186</v>
      </c>
      <c r="O57" s="17">
        <v>84.2</v>
      </c>
      <c r="P57" s="17">
        <v>101.8</v>
      </c>
      <c r="Q57" s="17"/>
    </row>
    <row r="58" spans="1:17">
      <c r="A58" s="5">
        <v>40</v>
      </c>
      <c r="B58" s="5"/>
      <c r="C58" s="5" t="s">
        <v>308</v>
      </c>
      <c r="D58" s="13" t="s">
        <v>1435</v>
      </c>
      <c r="E58" s="5" t="s">
        <v>944</v>
      </c>
      <c r="F58" s="13" t="s">
        <v>1436</v>
      </c>
      <c r="G58" s="5" t="s">
        <v>1437</v>
      </c>
      <c r="H58" s="5">
        <v>39</v>
      </c>
      <c r="I58" s="5">
        <v>3</v>
      </c>
      <c r="J58" s="5">
        <v>13</v>
      </c>
      <c r="K58" s="5">
        <v>8</v>
      </c>
      <c r="L58" s="5" t="s">
        <v>90</v>
      </c>
      <c r="M58" s="17">
        <v>0</v>
      </c>
      <c r="N58" s="17">
        <v>246.8</v>
      </c>
      <c r="O58" s="17">
        <v>158</v>
      </c>
      <c r="P58" s="17">
        <v>88.8</v>
      </c>
      <c r="Q58" s="17"/>
    </row>
    <row r="59" ht="22.5" spans="1:17">
      <c r="A59" s="12" t="s">
        <v>989</v>
      </c>
      <c r="B59" s="12"/>
      <c r="C59" s="12"/>
      <c r="D59" s="12" t="s">
        <v>1438</v>
      </c>
      <c r="E59" s="12"/>
      <c r="F59" s="14"/>
      <c r="G59" s="12"/>
      <c r="H59" s="12">
        <f>H60+H65</f>
        <v>599</v>
      </c>
      <c r="I59" s="12"/>
      <c r="J59" s="12"/>
      <c r="K59" s="12"/>
      <c r="L59" s="12"/>
      <c r="M59" s="17"/>
      <c r="N59" s="15">
        <f t="shared" ref="N59:P59" si="4">N60+N65</f>
        <v>4055</v>
      </c>
      <c r="O59" s="15">
        <f t="shared" si="4"/>
        <v>2364.2</v>
      </c>
      <c r="P59" s="15">
        <f t="shared" si="4"/>
        <v>1690.8</v>
      </c>
      <c r="Q59" s="15"/>
    </row>
    <row r="60" ht="22.5" spans="1:17">
      <c r="A60" s="12" t="s">
        <v>1326</v>
      </c>
      <c r="B60" s="12"/>
      <c r="C60" s="12"/>
      <c r="D60" s="12" t="s">
        <v>1439</v>
      </c>
      <c r="E60" s="12"/>
      <c r="F60" s="14"/>
      <c r="G60" s="12"/>
      <c r="H60" s="15">
        <f>SUM(H61:H64)</f>
        <v>30</v>
      </c>
      <c r="I60" s="12"/>
      <c r="J60" s="12"/>
      <c r="K60" s="12"/>
      <c r="L60" s="12"/>
      <c r="M60" s="17"/>
      <c r="N60" s="15">
        <f t="shared" ref="N60:P60" si="5">SUM(N61:N64)</f>
        <v>316.9</v>
      </c>
      <c r="O60" s="15">
        <f t="shared" si="5"/>
        <v>119.3</v>
      </c>
      <c r="P60" s="15">
        <f t="shared" si="5"/>
        <v>197.6</v>
      </c>
      <c r="Q60" s="15"/>
    </row>
    <row r="61" spans="1:17">
      <c r="A61" s="5">
        <v>1</v>
      </c>
      <c r="B61" s="5" t="s">
        <v>935</v>
      </c>
      <c r="C61" s="5" t="s">
        <v>936</v>
      </c>
      <c r="D61" s="13" t="s">
        <v>1440</v>
      </c>
      <c r="E61" s="5" t="s">
        <v>944</v>
      </c>
      <c r="F61" s="13" t="s">
        <v>938</v>
      </c>
      <c r="G61" s="5" t="s">
        <v>939</v>
      </c>
      <c r="H61" s="5">
        <v>8</v>
      </c>
      <c r="I61" s="5">
        <v>1</v>
      </c>
      <c r="J61" s="5">
        <v>8</v>
      </c>
      <c r="K61" s="5">
        <v>7</v>
      </c>
      <c r="L61" s="5">
        <v>2018</v>
      </c>
      <c r="M61" s="17"/>
      <c r="N61" s="17">
        <v>91.2</v>
      </c>
      <c r="O61" s="17">
        <v>30.2</v>
      </c>
      <c r="P61" s="17">
        <v>61</v>
      </c>
      <c r="Q61" s="17"/>
    </row>
    <row r="62" spans="1:17">
      <c r="A62" s="5">
        <v>2</v>
      </c>
      <c r="B62" s="5" t="s">
        <v>935</v>
      </c>
      <c r="C62" s="5" t="s">
        <v>804</v>
      </c>
      <c r="D62" s="13" t="s">
        <v>1441</v>
      </c>
      <c r="E62" s="5" t="s">
        <v>944</v>
      </c>
      <c r="F62" s="13" t="s">
        <v>1330</v>
      </c>
      <c r="G62" s="5" t="s">
        <v>1331</v>
      </c>
      <c r="H62" s="5">
        <v>6</v>
      </c>
      <c r="I62" s="5">
        <v>1</v>
      </c>
      <c r="J62" s="5">
        <v>6</v>
      </c>
      <c r="K62" s="5">
        <v>10</v>
      </c>
      <c r="L62" s="5">
        <v>2018</v>
      </c>
      <c r="M62" s="17"/>
      <c r="N62" s="17">
        <v>88.5</v>
      </c>
      <c r="O62" s="17">
        <v>24.3</v>
      </c>
      <c r="P62" s="17">
        <v>64.2</v>
      </c>
      <c r="Q62" s="17"/>
    </row>
    <row r="63" spans="1:17">
      <c r="A63" s="5">
        <v>3</v>
      </c>
      <c r="B63" s="5" t="s">
        <v>935</v>
      </c>
      <c r="C63" s="5" t="s">
        <v>804</v>
      </c>
      <c r="D63" s="13" t="s">
        <v>1442</v>
      </c>
      <c r="E63" s="5" t="s">
        <v>944</v>
      </c>
      <c r="F63" s="13" t="s">
        <v>1443</v>
      </c>
      <c r="G63" s="5" t="s">
        <v>1444</v>
      </c>
      <c r="H63" s="5">
        <v>6</v>
      </c>
      <c r="I63" s="5">
        <v>1</v>
      </c>
      <c r="J63" s="5">
        <v>6</v>
      </c>
      <c r="K63" s="5">
        <v>10</v>
      </c>
      <c r="L63" s="5">
        <v>2018</v>
      </c>
      <c r="M63" s="17"/>
      <c r="N63" s="17">
        <v>75</v>
      </c>
      <c r="O63" s="17">
        <v>24.3</v>
      </c>
      <c r="P63" s="17">
        <v>50.7</v>
      </c>
      <c r="Q63" s="17"/>
    </row>
    <row r="64" ht="22.5" spans="1:17">
      <c r="A64" s="5">
        <v>4</v>
      </c>
      <c r="B64" s="5" t="s">
        <v>935</v>
      </c>
      <c r="C64" s="5" t="s">
        <v>830</v>
      </c>
      <c r="D64" s="13" t="s">
        <v>1445</v>
      </c>
      <c r="E64" s="5" t="s">
        <v>940</v>
      </c>
      <c r="F64" s="13" t="s">
        <v>987</v>
      </c>
      <c r="G64" s="5" t="s">
        <v>988</v>
      </c>
      <c r="H64" s="5">
        <v>10</v>
      </c>
      <c r="I64" s="5">
        <v>1</v>
      </c>
      <c r="J64" s="5">
        <v>10</v>
      </c>
      <c r="K64" s="5">
        <v>10</v>
      </c>
      <c r="L64" s="5">
        <v>2018</v>
      </c>
      <c r="M64" s="17"/>
      <c r="N64" s="17">
        <v>62.2</v>
      </c>
      <c r="O64" s="17">
        <v>40.5</v>
      </c>
      <c r="P64" s="17">
        <v>21.7</v>
      </c>
      <c r="Q64" s="17"/>
    </row>
    <row r="65" ht="22.5" spans="1:17">
      <c r="A65" s="12" t="s">
        <v>1340</v>
      </c>
      <c r="B65" s="12"/>
      <c r="C65" s="12"/>
      <c r="D65" s="12" t="s">
        <v>1446</v>
      </c>
      <c r="E65" s="12"/>
      <c r="F65" s="14"/>
      <c r="G65" s="12"/>
      <c r="H65" s="12">
        <f>SUM(H66:H90)</f>
        <v>569</v>
      </c>
      <c r="I65" s="12"/>
      <c r="J65" s="12"/>
      <c r="K65" s="12"/>
      <c r="L65" s="12"/>
      <c r="M65" s="17"/>
      <c r="N65" s="15">
        <f t="shared" ref="N65:P65" si="6">SUM(N66:N90)</f>
        <v>3738.1</v>
      </c>
      <c r="O65" s="15">
        <f t="shared" si="6"/>
        <v>2244.9</v>
      </c>
      <c r="P65" s="15">
        <f t="shared" si="6"/>
        <v>1493.2</v>
      </c>
      <c r="Q65" s="15"/>
    </row>
    <row r="66" ht="22.5" spans="1:17">
      <c r="A66" s="5">
        <v>1</v>
      </c>
      <c r="B66" s="5" t="s">
        <v>85</v>
      </c>
      <c r="C66" s="5" t="s">
        <v>1447</v>
      </c>
      <c r="D66" s="13" t="s">
        <v>1448</v>
      </c>
      <c r="E66" s="5" t="s">
        <v>940</v>
      </c>
      <c r="F66" s="13" t="s">
        <v>1449</v>
      </c>
      <c r="G66" s="5" t="s">
        <v>1450</v>
      </c>
      <c r="H66" s="18">
        <v>30</v>
      </c>
      <c r="I66" s="18">
        <v>3</v>
      </c>
      <c r="J66" s="18">
        <v>10</v>
      </c>
      <c r="K66" s="5">
        <v>8</v>
      </c>
      <c r="L66" s="5" t="s">
        <v>90</v>
      </c>
      <c r="M66" s="17">
        <v>0</v>
      </c>
      <c r="N66" s="17">
        <v>182.9</v>
      </c>
      <c r="O66" s="17">
        <v>121.5</v>
      </c>
      <c r="P66" s="17">
        <v>61.4</v>
      </c>
      <c r="Q66" s="17"/>
    </row>
    <row r="67" ht="22.5" spans="1:17">
      <c r="A67" s="5">
        <v>2</v>
      </c>
      <c r="B67" s="5" t="s">
        <v>85</v>
      </c>
      <c r="C67" s="5" t="s">
        <v>125</v>
      </c>
      <c r="D67" s="13" t="s">
        <v>1451</v>
      </c>
      <c r="E67" s="5" t="s">
        <v>944</v>
      </c>
      <c r="F67" s="13" t="s">
        <v>1452</v>
      </c>
      <c r="G67" s="5" t="s">
        <v>1453</v>
      </c>
      <c r="H67" s="5">
        <v>30</v>
      </c>
      <c r="I67" s="5">
        <v>3</v>
      </c>
      <c r="J67" s="5">
        <v>10</v>
      </c>
      <c r="K67" s="5">
        <v>8</v>
      </c>
      <c r="L67" s="5" t="s">
        <v>90</v>
      </c>
      <c r="M67" s="17">
        <v>0</v>
      </c>
      <c r="N67" s="17">
        <v>232.8</v>
      </c>
      <c r="O67" s="17">
        <v>121.5</v>
      </c>
      <c r="P67" s="17">
        <v>111.3</v>
      </c>
      <c r="Q67" s="17"/>
    </row>
    <row r="68" ht="22.5" spans="1:17">
      <c r="A68" s="5">
        <v>3</v>
      </c>
      <c r="B68" s="5" t="s">
        <v>85</v>
      </c>
      <c r="C68" s="5" t="s">
        <v>125</v>
      </c>
      <c r="D68" s="13" t="s">
        <v>1454</v>
      </c>
      <c r="E68" s="5" t="s">
        <v>944</v>
      </c>
      <c r="F68" s="13" t="s">
        <v>1455</v>
      </c>
      <c r="G68" s="5" t="s">
        <v>1456</v>
      </c>
      <c r="H68" s="5">
        <v>26</v>
      </c>
      <c r="I68" s="5">
        <v>2</v>
      </c>
      <c r="J68" s="5">
        <v>13</v>
      </c>
      <c r="K68" s="5">
        <v>8</v>
      </c>
      <c r="L68" s="5" t="s">
        <v>90</v>
      </c>
      <c r="M68" s="17">
        <v>0</v>
      </c>
      <c r="N68" s="17">
        <v>203.2</v>
      </c>
      <c r="O68" s="17">
        <v>105.3</v>
      </c>
      <c r="P68" s="17">
        <v>97.9</v>
      </c>
      <c r="Q68" s="17"/>
    </row>
    <row r="69" ht="22.5" spans="1:17">
      <c r="A69" s="5">
        <v>4</v>
      </c>
      <c r="B69" s="5" t="s">
        <v>447</v>
      </c>
      <c r="C69" s="5" t="s">
        <v>453</v>
      </c>
      <c r="D69" s="13" t="s">
        <v>1457</v>
      </c>
      <c r="E69" s="5" t="s">
        <v>944</v>
      </c>
      <c r="F69" s="13" t="s">
        <v>1458</v>
      </c>
      <c r="G69" s="5" t="s">
        <v>1459</v>
      </c>
      <c r="H69" s="5">
        <v>26</v>
      </c>
      <c r="I69" s="5">
        <v>2</v>
      </c>
      <c r="J69" s="5">
        <v>13</v>
      </c>
      <c r="K69" s="5">
        <v>7.5</v>
      </c>
      <c r="L69" s="5" t="s">
        <v>90</v>
      </c>
      <c r="M69" s="17">
        <v>0</v>
      </c>
      <c r="N69" s="17">
        <v>150.2</v>
      </c>
      <c r="O69" s="17">
        <v>105.3</v>
      </c>
      <c r="P69" s="17">
        <v>44.9</v>
      </c>
      <c r="Q69" s="17"/>
    </row>
    <row r="70" ht="22.5" spans="1:17">
      <c r="A70" s="5">
        <v>5</v>
      </c>
      <c r="B70" s="5" t="s">
        <v>935</v>
      </c>
      <c r="C70" s="5" t="s">
        <v>936</v>
      </c>
      <c r="D70" s="13" t="s">
        <v>1460</v>
      </c>
      <c r="E70" s="5" t="s">
        <v>944</v>
      </c>
      <c r="F70" s="13" t="s">
        <v>1461</v>
      </c>
      <c r="G70" s="5" t="s">
        <v>1462</v>
      </c>
      <c r="H70" s="5">
        <v>8</v>
      </c>
      <c r="I70" s="5">
        <v>1</v>
      </c>
      <c r="J70" s="5">
        <v>8</v>
      </c>
      <c r="K70" s="5">
        <v>7</v>
      </c>
      <c r="L70" s="5" t="s">
        <v>881</v>
      </c>
      <c r="M70" s="17">
        <v>0</v>
      </c>
      <c r="N70" s="17">
        <v>69.8</v>
      </c>
      <c r="O70" s="17">
        <v>30.2</v>
      </c>
      <c r="P70" s="17">
        <v>39.6</v>
      </c>
      <c r="Q70" s="17"/>
    </row>
    <row r="71" ht="22.5" spans="1:17">
      <c r="A71" s="5">
        <v>6</v>
      </c>
      <c r="B71" s="5" t="s">
        <v>935</v>
      </c>
      <c r="C71" s="5" t="s">
        <v>936</v>
      </c>
      <c r="D71" s="13" t="s">
        <v>1463</v>
      </c>
      <c r="E71" s="5" t="s">
        <v>944</v>
      </c>
      <c r="F71" s="13" t="s">
        <v>1464</v>
      </c>
      <c r="G71" s="5" t="s">
        <v>1465</v>
      </c>
      <c r="H71" s="5">
        <v>8</v>
      </c>
      <c r="I71" s="5">
        <v>1</v>
      </c>
      <c r="J71" s="5">
        <v>8</v>
      </c>
      <c r="K71" s="5">
        <v>7</v>
      </c>
      <c r="L71" s="5" t="s">
        <v>881</v>
      </c>
      <c r="M71" s="17">
        <v>0</v>
      </c>
      <c r="N71" s="17">
        <v>108.2</v>
      </c>
      <c r="O71" s="17">
        <v>30.2</v>
      </c>
      <c r="P71" s="17">
        <v>78</v>
      </c>
      <c r="Q71" s="17"/>
    </row>
    <row r="72" ht="22.5" spans="1:17">
      <c r="A72" s="5">
        <v>7</v>
      </c>
      <c r="B72" s="5" t="s">
        <v>935</v>
      </c>
      <c r="C72" s="5" t="s">
        <v>804</v>
      </c>
      <c r="D72" s="13" t="s">
        <v>1466</v>
      </c>
      <c r="E72" s="5" t="s">
        <v>940</v>
      </c>
      <c r="F72" s="13" t="s">
        <v>1467</v>
      </c>
      <c r="G72" s="5" t="s">
        <v>1468</v>
      </c>
      <c r="H72" s="5">
        <v>39</v>
      </c>
      <c r="I72" s="5">
        <v>3</v>
      </c>
      <c r="J72" s="5">
        <v>13</v>
      </c>
      <c r="K72" s="5">
        <v>7.5</v>
      </c>
      <c r="L72" s="5">
        <v>2018</v>
      </c>
      <c r="M72" s="17">
        <v>0</v>
      </c>
      <c r="N72" s="17">
        <v>223.2</v>
      </c>
      <c r="O72" s="17">
        <v>158</v>
      </c>
      <c r="P72" s="17">
        <v>65.2</v>
      </c>
      <c r="Q72" s="17"/>
    </row>
    <row r="73" ht="22.5" spans="1:17">
      <c r="A73" s="5">
        <v>8</v>
      </c>
      <c r="B73" s="5" t="s">
        <v>935</v>
      </c>
      <c r="C73" s="5" t="s">
        <v>804</v>
      </c>
      <c r="D73" s="13" t="s">
        <v>1469</v>
      </c>
      <c r="E73" s="5" t="s">
        <v>944</v>
      </c>
      <c r="F73" s="13" t="s">
        <v>1470</v>
      </c>
      <c r="G73" s="5" t="s">
        <v>1471</v>
      </c>
      <c r="H73" s="5">
        <v>8</v>
      </c>
      <c r="I73" s="5">
        <v>1</v>
      </c>
      <c r="J73" s="5">
        <v>8</v>
      </c>
      <c r="K73" s="5">
        <v>7.5</v>
      </c>
      <c r="L73" s="5">
        <v>2018</v>
      </c>
      <c r="M73" s="17">
        <v>0</v>
      </c>
      <c r="N73" s="17">
        <v>75.8</v>
      </c>
      <c r="O73" s="17">
        <v>32.4</v>
      </c>
      <c r="P73" s="17">
        <v>43.4</v>
      </c>
      <c r="Q73" s="17"/>
    </row>
    <row r="74" spans="1:17">
      <c r="A74" s="5">
        <v>9</v>
      </c>
      <c r="B74" s="5" t="s">
        <v>935</v>
      </c>
      <c r="C74" s="5" t="s">
        <v>804</v>
      </c>
      <c r="D74" s="13" t="s">
        <v>1472</v>
      </c>
      <c r="E74" s="5" t="s">
        <v>944</v>
      </c>
      <c r="F74" s="13" t="s">
        <v>1473</v>
      </c>
      <c r="G74" s="5" t="s">
        <v>1474</v>
      </c>
      <c r="H74" s="5">
        <v>8</v>
      </c>
      <c r="I74" s="5">
        <v>1</v>
      </c>
      <c r="J74" s="5">
        <v>8</v>
      </c>
      <c r="K74" s="5">
        <v>7.5</v>
      </c>
      <c r="L74" s="5">
        <v>2018</v>
      </c>
      <c r="M74" s="17">
        <v>0</v>
      </c>
      <c r="N74" s="17">
        <v>75</v>
      </c>
      <c r="O74" s="17">
        <v>32.4</v>
      </c>
      <c r="P74" s="17">
        <v>42.6</v>
      </c>
      <c r="Q74" s="17"/>
    </row>
    <row r="75" ht="22.5" spans="1:17">
      <c r="A75" s="5">
        <v>10</v>
      </c>
      <c r="B75" s="5" t="s">
        <v>935</v>
      </c>
      <c r="C75" s="5" t="s">
        <v>804</v>
      </c>
      <c r="D75" s="13" t="s">
        <v>1475</v>
      </c>
      <c r="E75" s="5" t="s">
        <v>944</v>
      </c>
      <c r="F75" s="13" t="s">
        <v>1476</v>
      </c>
      <c r="G75" s="5" t="s">
        <v>1477</v>
      </c>
      <c r="H75" s="5">
        <v>6</v>
      </c>
      <c r="I75" s="5">
        <v>1</v>
      </c>
      <c r="J75" s="5">
        <v>6</v>
      </c>
      <c r="K75" s="5">
        <v>7.5</v>
      </c>
      <c r="L75" s="5">
        <v>2018</v>
      </c>
      <c r="M75" s="17">
        <v>0</v>
      </c>
      <c r="N75" s="17">
        <v>54.9</v>
      </c>
      <c r="O75" s="17">
        <v>24.3</v>
      </c>
      <c r="P75" s="17">
        <v>30.6</v>
      </c>
      <c r="Q75" s="17"/>
    </row>
    <row r="76" spans="1:17">
      <c r="A76" s="5">
        <v>11</v>
      </c>
      <c r="B76" s="5" t="s">
        <v>935</v>
      </c>
      <c r="C76" s="5" t="s">
        <v>804</v>
      </c>
      <c r="D76" s="13" t="s">
        <v>1478</v>
      </c>
      <c r="E76" s="5" t="s">
        <v>940</v>
      </c>
      <c r="F76" s="13" t="s">
        <v>1479</v>
      </c>
      <c r="G76" s="5" t="s">
        <v>1480</v>
      </c>
      <c r="H76" s="5">
        <v>26</v>
      </c>
      <c r="I76" s="5">
        <v>2</v>
      </c>
      <c r="J76" s="5">
        <v>13</v>
      </c>
      <c r="K76" s="5">
        <v>7.5</v>
      </c>
      <c r="L76" s="5">
        <v>2018</v>
      </c>
      <c r="M76" s="17">
        <v>0</v>
      </c>
      <c r="N76" s="17">
        <v>212.8</v>
      </c>
      <c r="O76" s="17">
        <v>105.3</v>
      </c>
      <c r="P76" s="17">
        <v>107.5</v>
      </c>
      <c r="Q76" s="17"/>
    </row>
    <row r="77" ht="22.5" spans="1:17">
      <c r="A77" s="5">
        <v>12</v>
      </c>
      <c r="B77" s="5" t="s">
        <v>935</v>
      </c>
      <c r="C77" s="5" t="s">
        <v>804</v>
      </c>
      <c r="D77" s="13" t="s">
        <v>1481</v>
      </c>
      <c r="E77" s="5" t="s">
        <v>944</v>
      </c>
      <c r="F77" s="13" t="s">
        <v>1482</v>
      </c>
      <c r="G77" s="5" t="s">
        <v>1483</v>
      </c>
      <c r="H77" s="5">
        <v>10</v>
      </c>
      <c r="I77" s="5">
        <v>1</v>
      </c>
      <c r="J77" s="5">
        <v>10</v>
      </c>
      <c r="K77" s="5">
        <v>7.5</v>
      </c>
      <c r="L77" s="5">
        <v>2018</v>
      </c>
      <c r="M77" s="17">
        <v>0</v>
      </c>
      <c r="N77" s="17">
        <v>80</v>
      </c>
      <c r="O77" s="17">
        <v>40.5</v>
      </c>
      <c r="P77" s="17">
        <v>39.5</v>
      </c>
      <c r="Q77" s="17"/>
    </row>
    <row r="78" ht="22.5" spans="1:17">
      <c r="A78" s="5">
        <v>13</v>
      </c>
      <c r="B78" s="5" t="s">
        <v>935</v>
      </c>
      <c r="C78" s="5" t="s">
        <v>804</v>
      </c>
      <c r="D78" s="13" t="s">
        <v>1484</v>
      </c>
      <c r="E78" s="5" t="s">
        <v>944</v>
      </c>
      <c r="F78" s="13" t="s">
        <v>992</v>
      </c>
      <c r="G78" s="5" t="s">
        <v>993</v>
      </c>
      <c r="H78" s="5">
        <v>8</v>
      </c>
      <c r="I78" s="5">
        <v>1</v>
      </c>
      <c r="J78" s="5">
        <v>8</v>
      </c>
      <c r="K78" s="5">
        <v>7.5</v>
      </c>
      <c r="L78" s="5">
        <v>2018</v>
      </c>
      <c r="M78" s="17">
        <v>0</v>
      </c>
      <c r="N78" s="17">
        <v>81.7</v>
      </c>
      <c r="O78" s="17">
        <v>32.4</v>
      </c>
      <c r="P78" s="17">
        <v>49.3</v>
      </c>
      <c r="Q78" s="17"/>
    </row>
    <row r="79" spans="1:17">
      <c r="A79" s="5">
        <v>14</v>
      </c>
      <c r="B79" s="5" t="s">
        <v>935</v>
      </c>
      <c r="C79" s="5" t="s">
        <v>804</v>
      </c>
      <c r="D79" s="13" t="s">
        <v>1485</v>
      </c>
      <c r="E79" s="5" t="s">
        <v>944</v>
      </c>
      <c r="F79" s="13" t="s">
        <v>1486</v>
      </c>
      <c r="G79" s="5" t="s">
        <v>1487</v>
      </c>
      <c r="H79" s="5">
        <v>6</v>
      </c>
      <c r="I79" s="5">
        <v>1</v>
      </c>
      <c r="J79" s="5">
        <v>6</v>
      </c>
      <c r="K79" s="5">
        <v>7.5</v>
      </c>
      <c r="L79" s="5">
        <v>2018</v>
      </c>
      <c r="M79" s="17">
        <v>0</v>
      </c>
      <c r="N79" s="17">
        <v>56.2</v>
      </c>
      <c r="O79" s="17">
        <v>24.3</v>
      </c>
      <c r="P79" s="17">
        <v>31.9</v>
      </c>
      <c r="Q79" s="17"/>
    </row>
    <row r="80" ht="22.5" spans="1:17">
      <c r="A80" s="5">
        <v>15</v>
      </c>
      <c r="B80" s="5" t="s">
        <v>935</v>
      </c>
      <c r="C80" s="5" t="s">
        <v>804</v>
      </c>
      <c r="D80" s="13" t="s">
        <v>1488</v>
      </c>
      <c r="E80" s="5" t="s">
        <v>944</v>
      </c>
      <c r="F80" s="13" t="s">
        <v>1375</v>
      </c>
      <c r="G80" s="5" t="s">
        <v>1376</v>
      </c>
      <c r="H80" s="5">
        <v>6</v>
      </c>
      <c r="I80" s="5">
        <v>1</v>
      </c>
      <c r="J80" s="5">
        <v>6</v>
      </c>
      <c r="K80" s="5">
        <v>7.5</v>
      </c>
      <c r="L80" s="5">
        <v>2018</v>
      </c>
      <c r="M80" s="17">
        <v>0</v>
      </c>
      <c r="N80" s="17">
        <v>73</v>
      </c>
      <c r="O80" s="17">
        <v>24.3</v>
      </c>
      <c r="P80" s="17">
        <v>48.7</v>
      </c>
      <c r="Q80" s="17"/>
    </row>
    <row r="81" spans="1:17">
      <c r="A81" s="5">
        <v>16</v>
      </c>
      <c r="B81" s="5" t="s">
        <v>935</v>
      </c>
      <c r="C81" s="5" t="s">
        <v>804</v>
      </c>
      <c r="D81" s="13" t="s">
        <v>1489</v>
      </c>
      <c r="E81" s="5" t="s">
        <v>944</v>
      </c>
      <c r="F81" s="13" t="s">
        <v>1490</v>
      </c>
      <c r="G81" s="5" t="s">
        <v>1491</v>
      </c>
      <c r="H81" s="5">
        <v>10</v>
      </c>
      <c r="I81" s="5">
        <v>1</v>
      </c>
      <c r="J81" s="5">
        <v>10</v>
      </c>
      <c r="K81" s="5">
        <v>7.5</v>
      </c>
      <c r="L81" s="5">
        <v>2018</v>
      </c>
      <c r="M81" s="17">
        <v>0</v>
      </c>
      <c r="N81" s="17">
        <v>87.1</v>
      </c>
      <c r="O81" s="17">
        <v>40.5</v>
      </c>
      <c r="P81" s="17">
        <v>46.6</v>
      </c>
      <c r="Q81" s="17"/>
    </row>
    <row r="82" ht="22.5" spans="1:17">
      <c r="A82" s="5">
        <v>17</v>
      </c>
      <c r="B82" s="5" t="s">
        <v>935</v>
      </c>
      <c r="C82" s="5" t="s">
        <v>804</v>
      </c>
      <c r="D82" s="13" t="s">
        <v>1492</v>
      </c>
      <c r="E82" s="5" t="s">
        <v>940</v>
      </c>
      <c r="F82" s="13" t="s">
        <v>1493</v>
      </c>
      <c r="G82" s="5" t="s">
        <v>1494</v>
      </c>
      <c r="H82" s="5">
        <v>26</v>
      </c>
      <c r="I82" s="5">
        <v>2</v>
      </c>
      <c r="J82" s="5">
        <v>13</v>
      </c>
      <c r="K82" s="5">
        <v>7.5</v>
      </c>
      <c r="L82" s="5">
        <v>2018</v>
      </c>
      <c r="M82" s="17">
        <v>0</v>
      </c>
      <c r="N82" s="17">
        <v>197</v>
      </c>
      <c r="O82" s="17">
        <v>105.3</v>
      </c>
      <c r="P82" s="17">
        <v>91.7</v>
      </c>
      <c r="Q82" s="17"/>
    </row>
    <row r="83" ht="22.5" spans="1:17">
      <c r="A83" s="5">
        <v>18</v>
      </c>
      <c r="B83" s="5" t="s">
        <v>935</v>
      </c>
      <c r="C83" s="5" t="s">
        <v>804</v>
      </c>
      <c r="D83" s="13" t="s">
        <v>1495</v>
      </c>
      <c r="E83" s="5" t="s">
        <v>944</v>
      </c>
      <c r="F83" s="13" t="s">
        <v>1496</v>
      </c>
      <c r="G83" s="5" t="s">
        <v>1497</v>
      </c>
      <c r="H83" s="5">
        <v>20</v>
      </c>
      <c r="I83" s="5">
        <v>2</v>
      </c>
      <c r="J83" s="5">
        <v>10</v>
      </c>
      <c r="K83" s="5">
        <v>7.5</v>
      </c>
      <c r="L83" s="5">
        <v>2018</v>
      </c>
      <c r="M83" s="17">
        <v>0</v>
      </c>
      <c r="N83" s="17">
        <v>136.2</v>
      </c>
      <c r="O83" s="17">
        <v>81</v>
      </c>
      <c r="P83" s="17">
        <v>55.2</v>
      </c>
      <c r="Q83" s="17"/>
    </row>
    <row r="84" spans="1:17">
      <c r="A84" s="5">
        <v>19</v>
      </c>
      <c r="B84" s="5" t="s">
        <v>935</v>
      </c>
      <c r="C84" s="5" t="s">
        <v>804</v>
      </c>
      <c r="D84" s="13" t="s">
        <v>1498</v>
      </c>
      <c r="E84" s="5" t="s">
        <v>944</v>
      </c>
      <c r="F84" s="13" t="s">
        <v>1499</v>
      </c>
      <c r="G84" s="5" t="s">
        <v>1500</v>
      </c>
      <c r="H84" s="5">
        <v>20</v>
      </c>
      <c r="I84" s="5">
        <v>2</v>
      </c>
      <c r="J84" s="5">
        <v>10</v>
      </c>
      <c r="K84" s="5">
        <v>7.5</v>
      </c>
      <c r="L84" s="5">
        <v>2018</v>
      </c>
      <c r="M84" s="17">
        <v>0</v>
      </c>
      <c r="N84" s="17">
        <v>174.3</v>
      </c>
      <c r="O84" s="17">
        <v>81</v>
      </c>
      <c r="P84" s="17">
        <v>93.3</v>
      </c>
      <c r="Q84" s="17"/>
    </row>
    <row r="85" ht="22.5" spans="1:17">
      <c r="A85" s="5">
        <v>20</v>
      </c>
      <c r="B85" s="5" t="s">
        <v>935</v>
      </c>
      <c r="C85" s="5" t="s">
        <v>804</v>
      </c>
      <c r="D85" s="19" t="s">
        <v>1501</v>
      </c>
      <c r="E85" s="20" t="s">
        <v>1502</v>
      </c>
      <c r="F85" s="19" t="s">
        <v>1503</v>
      </c>
      <c r="G85" s="20" t="s">
        <v>1504</v>
      </c>
      <c r="H85" s="5">
        <v>8</v>
      </c>
      <c r="I85" s="5">
        <v>1</v>
      </c>
      <c r="J85" s="5">
        <v>8</v>
      </c>
      <c r="K85" s="5">
        <v>7.5</v>
      </c>
      <c r="L85" s="5">
        <v>2018</v>
      </c>
      <c r="M85" s="17">
        <v>0</v>
      </c>
      <c r="N85" s="17">
        <v>76.5</v>
      </c>
      <c r="O85" s="17">
        <v>32.4</v>
      </c>
      <c r="P85" s="17">
        <v>44.1</v>
      </c>
      <c r="Q85" s="17"/>
    </row>
    <row r="86" spans="1:17">
      <c r="A86" s="5">
        <v>21</v>
      </c>
      <c r="B86" s="5" t="s">
        <v>935</v>
      </c>
      <c r="C86" s="5" t="s">
        <v>815</v>
      </c>
      <c r="D86" s="13" t="s">
        <v>1505</v>
      </c>
      <c r="E86" s="5" t="s">
        <v>940</v>
      </c>
      <c r="F86" s="13" t="s">
        <v>1006</v>
      </c>
      <c r="G86" s="5" t="s">
        <v>1007</v>
      </c>
      <c r="H86" s="5">
        <v>20</v>
      </c>
      <c r="I86" s="5">
        <v>2</v>
      </c>
      <c r="J86" s="5">
        <v>10</v>
      </c>
      <c r="K86" s="5">
        <v>8</v>
      </c>
      <c r="L86" s="5">
        <v>2018</v>
      </c>
      <c r="M86" s="17">
        <v>0</v>
      </c>
      <c r="N86" s="17">
        <v>152.3</v>
      </c>
      <c r="O86" s="17">
        <v>81</v>
      </c>
      <c r="P86" s="17">
        <v>71.3</v>
      </c>
      <c r="Q86" s="17"/>
    </row>
    <row r="87" spans="1:17">
      <c r="A87" s="5">
        <v>22</v>
      </c>
      <c r="B87" s="5" t="s">
        <v>935</v>
      </c>
      <c r="C87" s="5" t="s">
        <v>815</v>
      </c>
      <c r="D87" s="13" t="s">
        <v>1506</v>
      </c>
      <c r="E87" s="5" t="s">
        <v>944</v>
      </c>
      <c r="F87" s="13" t="s">
        <v>1006</v>
      </c>
      <c r="G87" s="5" t="s">
        <v>1007</v>
      </c>
      <c r="H87" s="5">
        <v>200</v>
      </c>
      <c r="I87" s="5">
        <v>10</v>
      </c>
      <c r="J87" s="5">
        <v>20</v>
      </c>
      <c r="K87" s="5">
        <v>8</v>
      </c>
      <c r="L87" s="5">
        <v>2018</v>
      </c>
      <c r="M87" s="17">
        <v>0</v>
      </c>
      <c r="N87" s="17">
        <v>909</v>
      </c>
      <c r="O87" s="17">
        <v>772.7</v>
      </c>
      <c r="P87" s="17">
        <v>136.3</v>
      </c>
      <c r="Q87" s="17"/>
    </row>
    <row r="88" ht="22.5" spans="1:17">
      <c r="A88" s="5">
        <v>23</v>
      </c>
      <c r="B88" s="5" t="s">
        <v>935</v>
      </c>
      <c r="C88" s="5" t="s">
        <v>830</v>
      </c>
      <c r="D88" s="13" t="s">
        <v>1507</v>
      </c>
      <c r="E88" s="5" t="s">
        <v>940</v>
      </c>
      <c r="F88" s="13" t="s">
        <v>1508</v>
      </c>
      <c r="G88" s="5" t="s">
        <v>1509</v>
      </c>
      <c r="H88" s="5">
        <v>8</v>
      </c>
      <c r="I88" s="5">
        <v>1</v>
      </c>
      <c r="J88" s="5">
        <v>8</v>
      </c>
      <c r="K88" s="5">
        <v>6</v>
      </c>
      <c r="L88" s="5">
        <v>2018</v>
      </c>
      <c r="M88" s="17">
        <v>0</v>
      </c>
      <c r="N88" s="17">
        <v>47.7</v>
      </c>
      <c r="O88" s="17">
        <v>19.4</v>
      </c>
      <c r="P88" s="17">
        <v>28.3</v>
      </c>
      <c r="Q88" s="17"/>
    </row>
    <row r="89" ht="22.5" spans="1:17">
      <c r="A89" s="5">
        <v>24</v>
      </c>
      <c r="B89" s="5" t="s">
        <v>935</v>
      </c>
      <c r="C89" s="5" t="s">
        <v>830</v>
      </c>
      <c r="D89" s="13" t="s">
        <v>1510</v>
      </c>
      <c r="E89" s="5" t="s">
        <v>940</v>
      </c>
      <c r="F89" s="13" t="s">
        <v>1119</v>
      </c>
      <c r="G89" s="5" t="s">
        <v>1120</v>
      </c>
      <c r="H89" s="5">
        <v>6</v>
      </c>
      <c r="I89" s="5">
        <v>1</v>
      </c>
      <c r="J89" s="5">
        <v>6</v>
      </c>
      <c r="K89" s="5">
        <v>6</v>
      </c>
      <c r="L89" s="5">
        <v>2018</v>
      </c>
      <c r="M89" s="17"/>
      <c r="N89" s="17">
        <v>39.9</v>
      </c>
      <c r="O89" s="17">
        <v>19.4</v>
      </c>
      <c r="P89" s="17">
        <v>20.5</v>
      </c>
      <c r="Q89" s="17"/>
    </row>
    <row r="90" ht="22.5" spans="1:17">
      <c r="A90" s="5">
        <v>25</v>
      </c>
      <c r="B90" s="5" t="s">
        <v>935</v>
      </c>
      <c r="C90" s="5" t="s">
        <v>830</v>
      </c>
      <c r="D90" s="13" t="s">
        <v>1511</v>
      </c>
      <c r="E90" s="5" t="s">
        <v>940</v>
      </c>
      <c r="F90" s="13" t="s">
        <v>1512</v>
      </c>
      <c r="G90" s="5" t="s">
        <v>1513</v>
      </c>
      <c r="H90" s="5">
        <v>6</v>
      </c>
      <c r="I90" s="5">
        <v>1</v>
      </c>
      <c r="J90" s="5">
        <v>6</v>
      </c>
      <c r="K90" s="5">
        <v>8</v>
      </c>
      <c r="L90" s="5">
        <v>2018</v>
      </c>
      <c r="M90" s="17"/>
      <c r="N90" s="17">
        <v>38.4</v>
      </c>
      <c r="O90" s="17">
        <v>24.3</v>
      </c>
      <c r="P90" s="17">
        <v>14.1</v>
      </c>
      <c r="Q90" s="17"/>
    </row>
    <row r="91" ht="22.5" spans="1:17">
      <c r="A91" s="12" t="s">
        <v>1128</v>
      </c>
      <c r="B91" s="12"/>
      <c r="C91" s="12"/>
      <c r="D91" s="12" t="s">
        <v>1514</v>
      </c>
      <c r="E91" s="12"/>
      <c r="F91" s="14"/>
      <c r="G91" s="12"/>
      <c r="H91" s="12">
        <f>H92+H126</f>
        <v>256.5</v>
      </c>
      <c r="I91" s="12"/>
      <c r="J91" s="12"/>
      <c r="K91" s="12"/>
      <c r="L91" s="12"/>
      <c r="M91" s="17"/>
      <c r="N91" s="15">
        <f t="shared" ref="N91:P91" si="7">N92+N126</f>
        <v>1582.6</v>
      </c>
      <c r="O91" s="15">
        <f t="shared" si="7"/>
        <v>735.6</v>
      </c>
      <c r="P91" s="15">
        <f t="shared" si="7"/>
        <v>847</v>
      </c>
      <c r="Q91" s="15"/>
    </row>
    <row r="92" ht="22.5" spans="1:17">
      <c r="A92" s="12" t="s">
        <v>1326</v>
      </c>
      <c r="B92" s="12"/>
      <c r="C92" s="12"/>
      <c r="D92" s="12" t="s">
        <v>1515</v>
      </c>
      <c r="E92" s="12"/>
      <c r="F92" s="14"/>
      <c r="G92" s="12"/>
      <c r="H92" s="12">
        <f>SUM(H93:H125)</f>
        <v>70</v>
      </c>
      <c r="I92" s="12"/>
      <c r="J92" s="12"/>
      <c r="K92" s="12"/>
      <c r="L92" s="12"/>
      <c r="M92" s="17"/>
      <c r="N92" s="15">
        <f t="shared" ref="N92:P92" si="8">SUM(N93:N125)</f>
        <v>498.7</v>
      </c>
      <c r="O92" s="15">
        <f t="shared" si="8"/>
        <v>320.6</v>
      </c>
      <c r="P92" s="15">
        <f t="shared" si="8"/>
        <v>178.1</v>
      </c>
      <c r="Q92" s="15"/>
    </row>
    <row r="93" ht="33.75" spans="1:17">
      <c r="A93" s="5">
        <v>1</v>
      </c>
      <c r="B93" s="5" t="s">
        <v>935</v>
      </c>
      <c r="C93" s="5" t="s">
        <v>936</v>
      </c>
      <c r="D93" s="13" t="s">
        <v>1516</v>
      </c>
      <c r="E93" s="5" t="s">
        <v>940</v>
      </c>
      <c r="F93" s="13" t="s">
        <v>938</v>
      </c>
      <c r="G93" s="5" t="s">
        <v>939</v>
      </c>
      <c r="H93" s="5">
        <v>2</v>
      </c>
      <c r="I93" s="5">
        <v>1</v>
      </c>
      <c r="J93" s="5">
        <v>2</v>
      </c>
      <c r="K93" s="5">
        <v>5.5</v>
      </c>
      <c r="L93" s="5">
        <v>2018</v>
      </c>
      <c r="M93" s="17"/>
      <c r="N93" s="17">
        <v>12.4</v>
      </c>
      <c r="O93" s="17">
        <v>10</v>
      </c>
      <c r="P93" s="17">
        <v>2.4</v>
      </c>
      <c r="Q93" s="17"/>
    </row>
    <row r="94" ht="33.75" spans="1:17">
      <c r="A94" s="5">
        <v>2</v>
      </c>
      <c r="B94" s="5" t="s">
        <v>935</v>
      </c>
      <c r="C94" s="5" t="s">
        <v>936</v>
      </c>
      <c r="D94" s="13" t="s">
        <v>1517</v>
      </c>
      <c r="E94" s="5" t="s">
        <v>940</v>
      </c>
      <c r="F94" s="13" t="s">
        <v>938</v>
      </c>
      <c r="G94" s="5" t="s">
        <v>939</v>
      </c>
      <c r="H94" s="5">
        <v>2</v>
      </c>
      <c r="I94" s="5">
        <v>1</v>
      </c>
      <c r="J94" s="5">
        <v>2</v>
      </c>
      <c r="K94" s="5">
        <v>5.5</v>
      </c>
      <c r="L94" s="5">
        <v>2018</v>
      </c>
      <c r="M94" s="17">
        <v>0</v>
      </c>
      <c r="N94" s="17">
        <v>11.8</v>
      </c>
      <c r="O94" s="17">
        <v>10</v>
      </c>
      <c r="P94" s="17">
        <v>1.8</v>
      </c>
      <c r="Q94" s="17"/>
    </row>
    <row r="95" ht="33.75" spans="1:17">
      <c r="A95" s="5">
        <v>3</v>
      </c>
      <c r="B95" s="5" t="s">
        <v>935</v>
      </c>
      <c r="C95" s="5" t="s">
        <v>936</v>
      </c>
      <c r="D95" s="13" t="s">
        <v>1518</v>
      </c>
      <c r="E95" s="5" t="s">
        <v>944</v>
      </c>
      <c r="F95" s="13" t="s">
        <v>938</v>
      </c>
      <c r="G95" s="5" t="s">
        <v>939</v>
      </c>
      <c r="H95" s="5">
        <v>4</v>
      </c>
      <c r="I95" s="5">
        <v>1</v>
      </c>
      <c r="J95" s="5">
        <v>4</v>
      </c>
      <c r="K95" s="5">
        <v>5.5</v>
      </c>
      <c r="L95" s="5">
        <v>2018</v>
      </c>
      <c r="M95" s="17">
        <v>0</v>
      </c>
      <c r="N95" s="17">
        <v>14.5</v>
      </c>
      <c r="O95" s="17">
        <v>10</v>
      </c>
      <c r="P95" s="17">
        <v>4.5</v>
      </c>
      <c r="Q95" s="17"/>
    </row>
    <row r="96" ht="33.75" spans="1:17">
      <c r="A96" s="5">
        <v>4</v>
      </c>
      <c r="B96" s="5" t="s">
        <v>935</v>
      </c>
      <c r="C96" s="5" t="s">
        <v>936</v>
      </c>
      <c r="D96" s="13" t="s">
        <v>1519</v>
      </c>
      <c r="E96" s="5" t="s">
        <v>944</v>
      </c>
      <c r="F96" s="13" t="s">
        <v>938</v>
      </c>
      <c r="G96" s="5" t="s">
        <v>939</v>
      </c>
      <c r="H96" s="5">
        <v>2</v>
      </c>
      <c r="I96" s="5">
        <v>1</v>
      </c>
      <c r="J96" s="5">
        <v>2</v>
      </c>
      <c r="K96" s="5">
        <v>5.5</v>
      </c>
      <c r="L96" s="5">
        <v>2018</v>
      </c>
      <c r="M96" s="17">
        <v>0</v>
      </c>
      <c r="N96" s="17">
        <v>11.2</v>
      </c>
      <c r="O96" s="17">
        <v>9.5</v>
      </c>
      <c r="P96" s="17">
        <v>1.7</v>
      </c>
      <c r="Q96" s="17"/>
    </row>
    <row r="97" ht="33.75" spans="1:17">
      <c r="A97" s="5">
        <v>5</v>
      </c>
      <c r="B97" s="5" t="s">
        <v>935</v>
      </c>
      <c r="C97" s="5" t="s">
        <v>936</v>
      </c>
      <c r="D97" s="13" t="s">
        <v>1520</v>
      </c>
      <c r="E97" s="5" t="s">
        <v>944</v>
      </c>
      <c r="F97" s="13" t="s">
        <v>938</v>
      </c>
      <c r="G97" s="5" t="s">
        <v>939</v>
      </c>
      <c r="H97" s="5">
        <v>2</v>
      </c>
      <c r="I97" s="5">
        <v>1</v>
      </c>
      <c r="J97" s="5">
        <v>2</v>
      </c>
      <c r="K97" s="5">
        <v>5.5</v>
      </c>
      <c r="L97" s="5">
        <v>2018</v>
      </c>
      <c r="M97" s="17">
        <v>0</v>
      </c>
      <c r="N97" s="17">
        <v>10.8</v>
      </c>
      <c r="O97" s="17">
        <v>9.2</v>
      </c>
      <c r="P97" s="17">
        <v>1.6</v>
      </c>
      <c r="Q97" s="17"/>
    </row>
    <row r="98" ht="33.75" spans="1:17">
      <c r="A98" s="5">
        <v>6</v>
      </c>
      <c r="B98" s="5" t="s">
        <v>935</v>
      </c>
      <c r="C98" s="5" t="s">
        <v>936</v>
      </c>
      <c r="D98" s="13" t="s">
        <v>1521</v>
      </c>
      <c r="E98" s="5" t="s">
        <v>944</v>
      </c>
      <c r="F98" s="13" t="s">
        <v>938</v>
      </c>
      <c r="G98" s="5" t="s">
        <v>939</v>
      </c>
      <c r="H98" s="5">
        <v>2</v>
      </c>
      <c r="I98" s="5">
        <v>1</v>
      </c>
      <c r="J98" s="5">
        <v>2</v>
      </c>
      <c r="K98" s="5">
        <v>5.5</v>
      </c>
      <c r="L98" s="5">
        <v>2018</v>
      </c>
      <c r="M98" s="17">
        <v>0</v>
      </c>
      <c r="N98" s="17">
        <v>10.8</v>
      </c>
      <c r="O98" s="17">
        <v>9.2</v>
      </c>
      <c r="P98" s="17">
        <v>1.6</v>
      </c>
      <c r="Q98" s="17"/>
    </row>
    <row r="99" ht="33.75" spans="1:17">
      <c r="A99" s="5">
        <v>7</v>
      </c>
      <c r="B99" s="5" t="s">
        <v>935</v>
      </c>
      <c r="C99" s="5" t="s">
        <v>936</v>
      </c>
      <c r="D99" s="13" t="s">
        <v>1522</v>
      </c>
      <c r="E99" s="5" t="s">
        <v>944</v>
      </c>
      <c r="F99" s="13" t="s">
        <v>938</v>
      </c>
      <c r="G99" s="5" t="s">
        <v>939</v>
      </c>
      <c r="H99" s="5">
        <v>2</v>
      </c>
      <c r="I99" s="5">
        <v>1</v>
      </c>
      <c r="J99" s="5">
        <v>2</v>
      </c>
      <c r="K99" s="5">
        <v>5.5</v>
      </c>
      <c r="L99" s="5">
        <v>2018</v>
      </c>
      <c r="M99" s="17">
        <v>0</v>
      </c>
      <c r="N99" s="17">
        <v>11.2</v>
      </c>
      <c r="O99" s="17">
        <v>9.5</v>
      </c>
      <c r="P99" s="17">
        <v>1.7</v>
      </c>
      <c r="Q99" s="17"/>
    </row>
    <row r="100" spans="1:17">
      <c r="A100" s="5">
        <v>8</v>
      </c>
      <c r="B100" s="5" t="s">
        <v>935</v>
      </c>
      <c r="C100" s="5" t="s">
        <v>804</v>
      </c>
      <c r="D100" s="13" t="s">
        <v>1523</v>
      </c>
      <c r="E100" s="5" t="s">
        <v>944</v>
      </c>
      <c r="F100" s="13" t="s">
        <v>1524</v>
      </c>
      <c r="G100" s="5" t="s">
        <v>1525</v>
      </c>
      <c r="H100" s="5">
        <v>2</v>
      </c>
      <c r="I100" s="5">
        <v>1</v>
      </c>
      <c r="J100" s="5">
        <v>2</v>
      </c>
      <c r="K100" s="5">
        <v>10</v>
      </c>
      <c r="L100" s="5">
        <v>2018</v>
      </c>
      <c r="M100" s="17">
        <v>0</v>
      </c>
      <c r="N100" s="17">
        <v>14.9</v>
      </c>
      <c r="O100" s="17">
        <v>10</v>
      </c>
      <c r="P100" s="17">
        <v>4.9</v>
      </c>
      <c r="Q100" s="17"/>
    </row>
    <row r="101" spans="1:17">
      <c r="A101" s="5">
        <v>9</v>
      </c>
      <c r="B101" s="5" t="s">
        <v>935</v>
      </c>
      <c r="C101" s="5" t="s">
        <v>804</v>
      </c>
      <c r="D101" s="13" t="s">
        <v>1526</v>
      </c>
      <c r="E101" s="5" t="s">
        <v>944</v>
      </c>
      <c r="F101" s="13" t="s">
        <v>1524</v>
      </c>
      <c r="G101" s="5" t="s">
        <v>1525</v>
      </c>
      <c r="H101" s="5">
        <v>2</v>
      </c>
      <c r="I101" s="5">
        <v>1</v>
      </c>
      <c r="J101" s="5">
        <v>2</v>
      </c>
      <c r="K101" s="5">
        <v>10</v>
      </c>
      <c r="L101" s="5">
        <v>2018</v>
      </c>
      <c r="M101" s="17">
        <v>0</v>
      </c>
      <c r="N101" s="17">
        <v>14.9</v>
      </c>
      <c r="O101" s="17">
        <v>10</v>
      </c>
      <c r="P101" s="17">
        <v>4.9</v>
      </c>
      <c r="Q101" s="17"/>
    </row>
    <row r="102" spans="1:17">
      <c r="A102" s="5">
        <v>10</v>
      </c>
      <c r="B102" s="5" t="s">
        <v>935</v>
      </c>
      <c r="C102" s="5" t="s">
        <v>804</v>
      </c>
      <c r="D102" s="13" t="s">
        <v>1527</v>
      </c>
      <c r="E102" s="5" t="s">
        <v>944</v>
      </c>
      <c r="F102" s="13" t="s">
        <v>1524</v>
      </c>
      <c r="G102" s="5" t="s">
        <v>1525</v>
      </c>
      <c r="H102" s="5">
        <v>2</v>
      </c>
      <c r="I102" s="5">
        <v>1</v>
      </c>
      <c r="J102" s="5">
        <v>2</v>
      </c>
      <c r="K102" s="5">
        <v>10</v>
      </c>
      <c r="L102" s="5">
        <v>2018</v>
      </c>
      <c r="M102" s="17">
        <v>0</v>
      </c>
      <c r="N102" s="17">
        <v>14.9</v>
      </c>
      <c r="O102" s="17">
        <v>10</v>
      </c>
      <c r="P102" s="17">
        <v>4.9</v>
      </c>
      <c r="Q102" s="17"/>
    </row>
    <row r="103" spans="1:17">
      <c r="A103" s="5">
        <v>11</v>
      </c>
      <c r="B103" s="5" t="s">
        <v>935</v>
      </c>
      <c r="C103" s="5" t="s">
        <v>804</v>
      </c>
      <c r="D103" s="13" t="s">
        <v>1528</v>
      </c>
      <c r="E103" s="5" t="s">
        <v>944</v>
      </c>
      <c r="F103" s="13" t="s">
        <v>1524</v>
      </c>
      <c r="G103" s="5" t="s">
        <v>1525</v>
      </c>
      <c r="H103" s="5">
        <v>2</v>
      </c>
      <c r="I103" s="5">
        <v>1</v>
      </c>
      <c r="J103" s="5">
        <v>2</v>
      </c>
      <c r="K103" s="5">
        <v>10</v>
      </c>
      <c r="L103" s="5">
        <v>2018</v>
      </c>
      <c r="M103" s="17">
        <v>0</v>
      </c>
      <c r="N103" s="17">
        <v>14.9</v>
      </c>
      <c r="O103" s="17">
        <v>10</v>
      </c>
      <c r="P103" s="17">
        <v>4.9</v>
      </c>
      <c r="Q103" s="17"/>
    </row>
    <row r="104" spans="1:17">
      <c r="A104" s="5">
        <v>12</v>
      </c>
      <c r="B104" s="5" t="s">
        <v>935</v>
      </c>
      <c r="C104" s="5" t="s">
        <v>804</v>
      </c>
      <c r="D104" s="13" t="s">
        <v>1529</v>
      </c>
      <c r="E104" s="5" t="s">
        <v>944</v>
      </c>
      <c r="F104" s="13" t="s">
        <v>1524</v>
      </c>
      <c r="G104" s="5" t="s">
        <v>1525</v>
      </c>
      <c r="H104" s="5">
        <v>2</v>
      </c>
      <c r="I104" s="5">
        <v>1</v>
      </c>
      <c r="J104" s="5">
        <v>2</v>
      </c>
      <c r="K104" s="5">
        <v>10</v>
      </c>
      <c r="L104" s="5">
        <v>2018</v>
      </c>
      <c r="M104" s="17">
        <v>0</v>
      </c>
      <c r="N104" s="17">
        <v>14.9</v>
      </c>
      <c r="O104" s="17">
        <v>10</v>
      </c>
      <c r="P104" s="17">
        <v>4.9</v>
      </c>
      <c r="Q104" s="17"/>
    </row>
    <row r="105" spans="1:17">
      <c r="A105" s="5">
        <v>13</v>
      </c>
      <c r="B105" s="5" t="s">
        <v>935</v>
      </c>
      <c r="C105" s="5" t="s">
        <v>804</v>
      </c>
      <c r="D105" s="13" t="s">
        <v>1530</v>
      </c>
      <c r="E105" s="5" t="s">
        <v>944</v>
      </c>
      <c r="F105" s="13" t="s">
        <v>1524</v>
      </c>
      <c r="G105" s="5" t="s">
        <v>1525</v>
      </c>
      <c r="H105" s="5">
        <v>2</v>
      </c>
      <c r="I105" s="5">
        <v>1</v>
      </c>
      <c r="J105" s="5">
        <v>2</v>
      </c>
      <c r="K105" s="5">
        <v>10</v>
      </c>
      <c r="L105" s="5">
        <v>2018</v>
      </c>
      <c r="M105" s="17">
        <v>0</v>
      </c>
      <c r="N105" s="17">
        <v>14.9</v>
      </c>
      <c r="O105" s="17">
        <v>10</v>
      </c>
      <c r="P105" s="17">
        <v>4.9</v>
      </c>
      <c r="Q105" s="17"/>
    </row>
    <row r="106" spans="1:17">
      <c r="A106" s="5">
        <v>14</v>
      </c>
      <c r="B106" s="5" t="s">
        <v>935</v>
      </c>
      <c r="C106" s="5" t="s">
        <v>804</v>
      </c>
      <c r="D106" s="13" t="s">
        <v>1531</v>
      </c>
      <c r="E106" s="5" t="s">
        <v>944</v>
      </c>
      <c r="F106" s="13" t="s">
        <v>1524</v>
      </c>
      <c r="G106" s="5" t="s">
        <v>1525</v>
      </c>
      <c r="H106" s="5">
        <v>2</v>
      </c>
      <c r="I106" s="5">
        <v>1</v>
      </c>
      <c r="J106" s="5">
        <v>2</v>
      </c>
      <c r="K106" s="5">
        <v>10</v>
      </c>
      <c r="L106" s="5">
        <v>2018</v>
      </c>
      <c r="M106" s="17">
        <v>0</v>
      </c>
      <c r="N106" s="17">
        <v>14.9</v>
      </c>
      <c r="O106" s="17">
        <v>10</v>
      </c>
      <c r="P106" s="17">
        <v>4.9</v>
      </c>
      <c r="Q106" s="17"/>
    </row>
    <row r="107" spans="1:17">
      <c r="A107" s="5">
        <v>15</v>
      </c>
      <c r="B107" s="5" t="s">
        <v>935</v>
      </c>
      <c r="C107" s="5" t="s">
        <v>804</v>
      </c>
      <c r="D107" s="13" t="s">
        <v>1532</v>
      </c>
      <c r="E107" s="5" t="s">
        <v>944</v>
      </c>
      <c r="F107" s="13" t="s">
        <v>1330</v>
      </c>
      <c r="G107" s="5" t="s">
        <v>1331</v>
      </c>
      <c r="H107" s="5">
        <v>2</v>
      </c>
      <c r="I107" s="5">
        <v>1</v>
      </c>
      <c r="J107" s="5">
        <v>2</v>
      </c>
      <c r="K107" s="5">
        <v>10</v>
      </c>
      <c r="L107" s="5">
        <v>2018</v>
      </c>
      <c r="M107" s="17">
        <v>0</v>
      </c>
      <c r="N107" s="17">
        <v>18</v>
      </c>
      <c r="O107" s="17">
        <v>10</v>
      </c>
      <c r="P107" s="17">
        <v>8</v>
      </c>
      <c r="Q107" s="17"/>
    </row>
    <row r="108" spans="1:17">
      <c r="A108" s="5">
        <v>16</v>
      </c>
      <c r="B108" s="5" t="s">
        <v>935</v>
      </c>
      <c r="C108" s="5" t="s">
        <v>804</v>
      </c>
      <c r="D108" s="13" t="s">
        <v>1533</v>
      </c>
      <c r="E108" s="5" t="s">
        <v>944</v>
      </c>
      <c r="F108" s="13" t="s">
        <v>1330</v>
      </c>
      <c r="G108" s="5" t="s">
        <v>1331</v>
      </c>
      <c r="H108" s="5">
        <v>2</v>
      </c>
      <c r="I108" s="5">
        <v>1</v>
      </c>
      <c r="J108" s="5">
        <v>2</v>
      </c>
      <c r="K108" s="5">
        <v>10</v>
      </c>
      <c r="L108" s="5">
        <v>2018</v>
      </c>
      <c r="M108" s="17">
        <v>0</v>
      </c>
      <c r="N108" s="17">
        <v>18</v>
      </c>
      <c r="O108" s="17">
        <v>10</v>
      </c>
      <c r="P108" s="17">
        <v>8</v>
      </c>
      <c r="Q108" s="17"/>
    </row>
    <row r="109" spans="1:17">
      <c r="A109" s="5">
        <v>17</v>
      </c>
      <c r="B109" s="5" t="s">
        <v>935</v>
      </c>
      <c r="C109" s="5" t="s">
        <v>804</v>
      </c>
      <c r="D109" s="13" t="s">
        <v>1534</v>
      </c>
      <c r="E109" s="5" t="s">
        <v>944</v>
      </c>
      <c r="F109" s="13" t="s">
        <v>1330</v>
      </c>
      <c r="G109" s="5" t="s">
        <v>1331</v>
      </c>
      <c r="H109" s="5">
        <v>2</v>
      </c>
      <c r="I109" s="5">
        <v>1</v>
      </c>
      <c r="J109" s="5">
        <v>2</v>
      </c>
      <c r="K109" s="5">
        <v>10</v>
      </c>
      <c r="L109" s="5">
        <v>2018</v>
      </c>
      <c r="M109" s="17">
        <v>0</v>
      </c>
      <c r="N109" s="17">
        <v>18</v>
      </c>
      <c r="O109" s="17">
        <v>10</v>
      </c>
      <c r="P109" s="17">
        <v>8</v>
      </c>
      <c r="Q109" s="17"/>
    </row>
    <row r="110" spans="1:17">
      <c r="A110" s="5">
        <v>18</v>
      </c>
      <c r="B110" s="5" t="s">
        <v>935</v>
      </c>
      <c r="C110" s="5" t="s">
        <v>804</v>
      </c>
      <c r="D110" s="13" t="s">
        <v>1533</v>
      </c>
      <c r="E110" s="5" t="s">
        <v>944</v>
      </c>
      <c r="F110" s="13" t="s">
        <v>1330</v>
      </c>
      <c r="G110" s="5" t="s">
        <v>1331</v>
      </c>
      <c r="H110" s="5">
        <v>2</v>
      </c>
      <c r="I110" s="5">
        <v>1</v>
      </c>
      <c r="J110" s="5">
        <v>2</v>
      </c>
      <c r="K110" s="5">
        <v>10</v>
      </c>
      <c r="L110" s="5">
        <v>2018</v>
      </c>
      <c r="M110" s="17">
        <v>0</v>
      </c>
      <c r="N110" s="17">
        <v>18</v>
      </c>
      <c r="O110" s="17">
        <v>10</v>
      </c>
      <c r="P110" s="17">
        <v>8</v>
      </c>
      <c r="Q110" s="17"/>
    </row>
    <row r="111" spans="1:17">
      <c r="A111" s="5">
        <v>19</v>
      </c>
      <c r="B111" s="5" t="s">
        <v>935</v>
      </c>
      <c r="C111" s="5" t="s">
        <v>804</v>
      </c>
      <c r="D111" s="13" t="s">
        <v>1535</v>
      </c>
      <c r="E111" s="5" t="s">
        <v>944</v>
      </c>
      <c r="F111" s="13" t="s">
        <v>1330</v>
      </c>
      <c r="G111" s="5" t="s">
        <v>1331</v>
      </c>
      <c r="H111" s="5">
        <v>2</v>
      </c>
      <c r="I111" s="5">
        <v>1</v>
      </c>
      <c r="J111" s="5">
        <v>2</v>
      </c>
      <c r="K111" s="5">
        <v>10</v>
      </c>
      <c r="L111" s="5">
        <v>2018</v>
      </c>
      <c r="M111" s="17">
        <v>0</v>
      </c>
      <c r="N111" s="17">
        <v>18</v>
      </c>
      <c r="O111" s="17">
        <v>10</v>
      </c>
      <c r="P111" s="17">
        <v>8</v>
      </c>
      <c r="Q111" s="17"/>
    </row>
    <row r="112" spans="1:17">
      <c r="A112" s="5">
        <v>20</v>
      </c>
      <c r="B112" s="5" t="s">
        <v>935</v>
      </c>
      <c r="C112" s="5" t="s">
        <v>804</v>
      </c>
      <c r="D112" s="13" t="s">
        <v>1536</v>
      </c>
      <c r="E112" s="5" t="s">
        <v>944</v>
      </c>
      <c r="F112" s="13" t="s">
        <v>1330</v>
      </c>
      <c r="G112" s="5" t="s">
        <v>1331</v>
      </c>
      <c r="H112" s="5">
        <v>2</v>
      </c>
      <c r="I112" s="5">
        <v>1</v>
      </c>
      <c r="J112" s="5">
        <v>2</v>
      </c>
      <c r="K112" s="5">
        <v>10</v>
      </c>
      <c r="L112" s="5">
        <v>2018</v>
      </c>
      <c r="M112" s="17">
        <v>0</v>
      </c>
      <c r="N112" s="17">
        <v>18</v>
      </c>
      <c r="O112" s="17">
        <v>10</v>
      </c>
      <c r="P112" s="17">
        <v>8</v>
      </c>
      <c r="Q112" s="17"/>
    </row>
    <row r="113" spans="1:17">
      <c r="A113" s="5">
        <v>21</v>
      </c>
      <c r="B113" s="5" t="s">
        <v>935</v>
      </c>
      <c r="C113" s="5" t="s">
        <v>804</v>
      </c>
      <c r="D113" s="13" t="s">
        <v>1537</v>
      </c>
      <c r="E113" s="5" t="s">
        <v>944</v>
      </c>
      <c r="F113" s="13" t="s">
        <v>1330</v>
      </c>
      <c r="G113" s="5" t="s">
        <v>1331</v>
      </c>
      <c r="H113" s="5">
        <v>2</v>
      </c>
      <c r="I113" s="5">
        <v>1</v>
      </c>
      <c r="J113" s="5">
        <v>2</v>
      </c>
      <c r="K113" s="5">
        <v>10</v>
      </c>
      <c r="L113" s="5">
        <v>2018</v>
      </c>
      <c r="M113" s="17">
        <v>0</v>
      </c>
      <c r="N113" s="17">
        <v>18</v>
      </c>
      <c r="O113" s="17">
        <v>10</v>
      </c>
      <c r="P113" s="17">
        <v>8</v>
      </c>
      <c r="Q113" s="17"/>
    </row>
    <row r="114" spans="1:17">
      <c r="A114" s="5">
        <v>22</v>
      </c>
      <c r="B114" s="5" t="s">
        <v>935</v>
      </c>
      <c r="C114" s="5" t="s">
        <v>804</v>
      </c>
      <c r="D114" s="13" t="s">
        <v>1538</v>
      </c>
      <c r="E114" s="5" t="s">
        <v>944</v>
      </c>
      <c r="F114" s="13" t="s">
        <v>1330</v>
      </c>
      <c r="G114" s="5" t="s">
        <v>1331</v>
      </c>
      <c r="H114" s="5">
        <v>2</v>
      </c>
      <c r="I114" s="5">
        <v>1</v>
      </c>
      <c r="J114" s="5">
        <v>2</v>
      </c>
      <c r="K114" s="5">
        <v>10</v>
      </c>
      <c r="L114" s="5">
        <v>2018</v>
      </c>
      <c r="M114" s="17">
        <v>0</v>
      </c>
      <c r="N114" s="17">
        <v>18</v>
      </c>
      <c r="O114" s="17">
        <v>10</v>
      </c>
      <c r="P114" s="17">
        <v>8</v>
      </c>
      <c r="Q114" s="17"/>
    </row>
    <row r="115" spans="1:17">
      <c r="A115" s="5">
        <v>23</v>
      </c>
      <c r="B115" s="5" t="s">
        <v>935</v>
      </c>
      <c r="C115" s="5" t="s">
        <v>804</v>
      </c>
      <c r="D115" s="13" t="s">
        <v>1539</v>
      </c>
      <c r="E115" s="5" t="s">
        <v>944</v>
      </c>
      <c r="F115" s="13" t="s">
        <v>1330</v>
      </c>
      <c r="G115" s="5" t="s">
        <v>1331</v>
      </c>
      <c r="H115" s="5">
        <v>2</v>
      </c>
      <c r="I115" s="5">
        <v>1</v>
      </c>
      <c r="J115" s="5">
        <v>2</v>
      </c>
      <c r="K115" s="5">
        <v>10</v>
      </c>
      <c r="L115" s="5">
        <v>2018</v>
      </c>
      <c r="M115" s="17">
        <v>0</v>
      </c>
      <c r="N115" s="17">
        <v>18</v>
      </c>
      <c r="O115" s="17">
        <v>10</v>
      </c>
      <c r="P115" s="17">
        <v>8</v>
      </c>
      <c r="Q115" s="17"/>
    </row>
    <row r="116" spans="1:17">
      <c r="A116" s="5">
        <v>24</v>
      </c>
      <c r="B116" s="5" t="s">
        <v>935</v>
      </c>
      <c r="C116" s="5" t="s">
        <v>804</v>
      </c>
      <c r="D116" s="13" t="s">
        <v>1540</v>
      </c>
      <c r="E116" s="5" t="s">
        <v>944</v>
      </c>
      <c r="F116" s="13" t="s">
        <v>1330</v>
      </c>
      <c r="G116" s="5" t="s">
        <v>1331</v>
      </c>
      <c r="H116" s="5">
        <v>2</v>
      </c>
      <c r="I116" s="5">
        <v>1</v>
      </c>
      <c r="J116" s="5">
        <v>2</v>
      </c>
      <c r="K116" s="5">
        <v>10</v>
      </c>
      <c r="L116" s="5">
        <v>2018</v>
      </c>
      <c r="M116" s="17">
        <v>0</v>
      </c>
      <c r="N116" s="17">
        <v>18</v>
      </c>
      <c r="O116" s="17">
        <v>10</v>
      </c>
      <c r="P116" s="17">
        <v>8</v>
      </c>
      <c r="Q116" s="17"/>
    </row>
    <row r="117" spans="1:17">
      <c r="A117" s="5">
        <v>25</v>
      </c>
      <c r="B117" s="5" t="s">
        <v>935</v>
      </c>
      <c r="C117" s="5" t="s">
        <v>804</v>
      </c>
      <c r="D117" s="13" t="s">
        <v>1541</v>
      </c>
      <c r="E117" s="5" t="s">
        <v>944</v>
      </c>
      <c r="F117" s="13" t="s">
        <v>1330</v>
      </c>
      <c r="G117" s="5" t="s">
        <v>1331</v>
      </c>
      <c r="H117" s="5">
        <v>2</v>
      </c>
      <c r="I117" s="5">
        <v>1</v>
      </c>
      <c r="J117" s="5">
        <v>2</v>
      </c>
      <c r="K117" s="5">
        <v>10</v>
      </c>
      <c r="L117" s="5">
        <v>2018</v>
      </c>
      <c r="M117" s="17">
        <v>0</v>
      </c>
      <c r="N117" s="17">
        <v>18</v>
      </c>
      <c r="O117" s="17">
        <v>10</v>
      </c>
      <c r="P117" s="17">
        <v>8</v>
      </c>
      <c r="Q117" s="17"/>
    </row>
    <row r="118" spans="1:17">
      <c r="A118" s="5">
        <v>26</v>
      </c>
      <c r="B118" s="5" t="s">
        <v>935</v>
      </c>
      <c r="C118" s="5" t="s">
        <v>804</v>
      </c>
      <c r="D118" s="13" t="s">
        <v>1542</v>
      </c>
      <c r="E118" s="5" t="s">
        <v>944</v>
      </c>
      <c r="F118" s="13" t="s">
        <v>1543</v>
      </c>
      <c r="G118" s="5" t="s">
        <v>1544</v>
      </c>
      <c r="H118" s="5">
        <v>2</v>
      </c>
      <c r="I118" s="5">
        <v>1</v>
      </c>
      <c r="J118" s="5">
        <v>2</v>
      </c>
      <c r="K118" s="5">
        <v>10</v>
      </c>
      <c r="L118" s="5">
        <v>2018</v>
      </c>
      <c r="M118" s="17">
        <v>0</v>
      </c>
      <c r="N118" s="17">
        <v>27.2</v>
      </c>
      <c r="O118" s="17">
        <v>10</v>
      </c>
      <c r="P118" s="17">
        <v>17.2</v>
      </c>
      <c r="Q118" s="17"/>
    </row>
    <row r="119" ht="22.5" spans="1:17">
      <c r="A119" s="5">
        <v>27</v>
      </c>
      <c r="B119" s="5" t="s">
        <v>935</v>
      </c>
      <c r="C119" s="5" t="s">
        <v>820</v>
      </c>
      <c r="D119" s="13" t="s">
        <v>1545</v>
      </c>
      <c r="E119" s="5" t="s">
        <v>940</v>
      </c>
      <c r="F119" s="13" t="s">
        <v>971</v>
      </c>
      <c r="G119" s="5" t="s">
        <v>972</v>
      </c>
      <c r="H119" s="5">
        <v>2</v>
      </c>
      <c r="I119" s="5">
        <v>1</v>
      </c>
      <c r="J119" s="5">
        <v>2</v>
      </c>
      <c r="K119" s="5">
        <v>7</v>
      </c>
      <c r="L119" s="5" t="s">
        <v>864</v>
      </c>
      <c r="M119" s="17">
        <v>0</v>
      </c>
      <c r="N119" s="17">
        <v>10.8</v>
      </c>
      <c r="O119" s="17">
        <v>9.2</v>
      </c>
      <c r="P119" s="17">
        <v>1.6</v>
      </c>
      <c r="Q119" s="17"/>
    </row>
    <row r="120" ht="22.5" spans="1:17">
      <c r="A120" s="5">
        <v>28</v>
      </c>
      <c r="B120" s="5" t="s">
        <v>935</v>
      </c>
      <c r="C120" s="5" t="s">
        <v>820</v>
      </c>
      <c r="D120" s="13" t="s">
        <v>1546</v>
      </c>
      <c r="E120" s="5" t="s">
        <v>940</v>
      </c>
      <c r="F120" s="13" t="s">
        <v>971</v>
      </c>
      <c r="G120" s="5" t="s">
        <v>972</v>
      </c>
      <c r="H120" s="5">
        <v>2</v>
      </c>
      <c r="I120" s="5">
        <v>1</v>
      </c>
      <c r="J120" s="5">
        <v>2</v>
      </c>
      <c r="K120" s="5">
        <v>7</v>
      </c>
      <c r="L120" s="5" t="s">
        <v>864</v>
      </c>
      <c r="M120" s="17">
        <v>0</v>
      </c>
      <c r="N120" s="17">
        <v>10.8</v>
      </c>
      <c r="O120" s="17">
        <v>9.2</v>
      </c>
      <c r="P120" s="17">
        <v>1.6</v>
      </c>
      <c r="Q120" s="17"/>
    </row>
    <row r="121" ht="22.5" spans="1:17">
      <c r="A121" s="5">
        <v>29</v>
      </c>
      <c r="B121" s="5" t="s">
        <v>935</v>
      </c>
      <c r="C121" s="5" t="s">
        <v>820</v>
      </c>
      <c r="D121" s="13" t="s">
        <v>1547</v>
      </c>
      <c r="E121" s="5" t="s">
        <v>940</v>
      </c>
      <c r="F121" s="13" t="s">
        <v>971</v>
      </c>
      <c r="G121" s="5" t="s">
        <v>972</v>
      </c>
      <c r="H121" s="5">
        <v>2</v>
      </c>
      <c r="I121" s="5">
        <v>1</v>
      </c>
      <c r="J121" s="5">
        <v>2</v>
      </c>
      <c r="K121" s="5">
        <v>5.5</v>
      </c>
      <c r="L121" s="5" t="s">
        <v>864</v>
      </c>
      <c r="M121" s="17">
        <v>0</v>
      </c>
      <c r="N121" s="17">
        <v>8.5</v>
      </c>
      <c r="O121" s="17">
        <v>7.2</v>
      </c>
      <c r="P121" s="17">
        <v>1.3</v>
      </c>
      <c r="Q121" s="17"/>
    </row>
    <row r="122" spans="1:17">
      <c r="A122" s="5">
        <v>30</v>
      </c>
      <c r="B122" s="5" t="s">
        <v>935</v>
      </c>
      <c r="C122" s="5" t="s">
        <v>820</v>
      </c>
      <c r="D122" s="13" t="s">
        <v>1548</v>
      </c>
      <c r="E122" s="5" t="s">
        <v>940</v>
      </c>
      <c r="F122" s="13" t="s">
        <v>971</v>
      </c>
      <c r="G122" s="5" t="s">
        <v>972</v>
      </c>
      <c r="H122" s="5">
        <v>2</v>
      </c>
      <c r="I122" s="5">
        <v>1</v>
      </c>
      <c r="J122" s="5">
        <v>2</v>
      </c>
      <c r="K122" s="5">
        <v>7</v>
      </c>
      <c r="L122" s="5" t="s">
        <v>864</v>
      </c>
      <c r="M122" s="17">
        <v>0</v>
      </c>
      <c r="N122" s="17">
        <v>10.8</v>
      </c>
      <c r="O122" s="17">
        <v>9.2</v>
      </c>
      <c r="P122" s="17">
        <v>1.6</v>
      </c>
      <c r="Q122" s="17"/>
    </row>
    <row r="123" spans="1:17">
      <c r="A123" s="5">
        <v>31</v>
      </c>
      <c r="B123" s="5" t="s">
        <v>935</v>
      </c>
      <c r="C123" s="5" t="s">
        <v>820</v>
      </c>
      <c r="D123" s="13" t="s">
        <v>1549</v>
      </c>
      <c r="E123" s="5" t="s">
        <v>940</v>
      </c>
      <c r="F123" s="13" t="s">
        <v>971</v>
      </c>
      <c r="G123" s="5" t="s">
        <v>972</v>
      </c>
      <c r="H123" s="5">
        <v>2</v>
      </c>
      <c r="I123" s="5">
        <v>1</v>
      </c>
      <c r="J123" s="5">
        <v>2</v>
      </c>
      <c r="K123" s="5">
        <v>7</v>
      </c>
      <c r="L123" s="5" t="s">
        <v>864</v>
      </c>
      <c r="M123" s="17">
        <v>0</v>
      </c>
      <c r="N123" s="17">
        <v>10.8</v>
      </c>
      <c r="O123" s="17">
        <v>9.2</v>
      </c>
      <c r="P123" s="17">
        <v>1.6</v>
      </c>
      <c r="Q123" s="17"/>
    </row>
    <row r="124" spans="1:17">
      <c r="A124" s="5">
        <v>32</v>
      </c>
      <c r="B124" s="5" t="s">
        <v>935</v>
      </c>
      <c r="C124" s="5" t="s">
        <v>820</v>
      </c>
      <c r="D124" s="13" t="s">
        <v>1550</v>
      </c>
      <c r="E124" s="5" t="s">
        <v>940</v>
      </c>
      <c r="F124" s="13" t="s">
        <v>971</v>
      </c>
      <c r="G124" s="5" t="s">
        <v>972</v>
      </c>
      <c r="H124" s="5">
        <v>2</v>
      </c>
      <c r="I124" s="5">
        <v>1</v>
      </c>
      <c r="J124" s="5">
        <v>2</v>
      </c>
      <c r="K124" s="5">
        <v>7</v>
      </c>
      <c r="L124" s="5" t="s">
        <v>864</v>
      </c>
      <c r="M124" s="17">
        <v>0</v>
      </c>
      <c r="N124" s="17">
        <v>10.8</v>
      </c>
      <c r="O124" s="17">
        <v>9.2</v>
      </c>
      <c r="P124" s="17">
        <v>1.6</v>
      </c>
      <c r="Q124" s="17"/>
    </row>
    <row r="125" spans="1:17">
      <c r="A125" s="5">
        <v>33</v>
      </c>
      <c r="B125" s="5" t="s">
        <v>935</v>
      </c>
      <c r="C125" s="5" t="s">
        <v>830</v>
      </c>
      <c r="D125" s="13" t="s">
        <v>1551</v>
      </c>
      <c r="E125" s="5" t="s">
        <v>940</v>
      </c>
      <c r="F125" s="13" t="s">
        <v>987</v>
      </c>
      <c r="G125" s="5" t="s">
        <v>988</v>
      </c>
      <c r="H125" s="5">
        <v>4</v>
      </c>
      <c r="I125" s="5">
        <v>2</v>
      </c>
      <c r="J125" s="5">
        <v>2</v>
      </c>
      <c r="K125" s="5">
        <v>13</v>
      </c>
      <c r="L125" s="5">
        <v>2018</v>
      </c>
      <c r="M125" s="17">
        <v>0</v>
      </c>
      <c r="N125" s="17">
        <v>24</v>
      </c>
      <c r="O125" s="17">
        <v>10</v>
      </c>
      <c r="P125" s="17">
        <v>14</v>
      </c>
      <c r="Q125" s="17"/>
    </row>
    <row r="126" ht="22.5" spans="1:17">
      <c r="A126" s="12" t="s">
        <v>1340</v>
      </c>
      <c r="B126" s="12"/>
      <c r="C126" s="12"/>
      <c r="D126" s="12" t="s">
        <v>1552</v>
      </c>
      <c r="E126" s="12"/>
      <c r="F126" s="14"/>
      <c r="G126" s="12"/>
      <c r="H126" s="12">
        <f>SUM(H127:H209)</f>
        <v>186.5</v>
      </c>
      <c r="I126" s="12"/>
      <c r="J126" s="12"/>
      <c r="K126" s="12"/>
      <c r="L126" s="12"/>
      <c r="M126" s="17"/>
      <c r="N126" s="15">
        <f t="shared" ref="N126:P126" si="9">SUM(N127:N209)</f>
        <v>1083.9</v>
      </c>
      <c r="O126" s="15">
        <f t="shared" si="9"/>
        <v>415</v>
      </c>
      <c r="P126" s="15">
        <f t="shared" si="9"/>
        <v>668.9</v>
      </c>
      <c r="Q126" s="15"/>
    </row>
    <row r="127" ht="33.75" spans="1:17">
      <c r="A127" s="5">
        <v>1</v>
      </c>
      <c r="B127" s="5" t="s">
        <v>85</v>
      </c>
      <c r="C127" s="5" t="s">
        <v>1447</v>
      </c>
      <c r="D127" s="13" t="s">
        <v>1553</v>
      </c>
      <c r="E127" s="5" t="s">
        <v>940</v>
      </c>
      <c r="F127" s="13" t="s">
        <v>1554</v>
      </c>
      <c r="G127" s="5" t="s">
        <v>1555</v>
      </c>
      <c r="H127" s="5">
        <v>4</v>
      </c>
      <c r="I127" s="5">
        <v>1</v>
      </c>
      <c r="J127" s="5">
        <v>4</v>
      </c>
      <c r="K127" s="5">
        <v>6</v>
      </c>
      <c r="L127" s="5" t="s">
        <v>90</v>
      </c>
      <c r="M127" s="17">
        <v>0</v>
      </c>
      <c r="N127" s="17">
        <v>9.3</v>
      </c>
      <c r="O127" s="17">
        <v>5</v>
      </c>
      <c r="P127" s="17">
        <v>4.3</v>
      </c>
      <c r="Q127" s="17"/>
    </row>
    <row r="128" spans="1:17">
      <c r="A128" s="5">
        <v>2</v>
      </c>
      <c r="B128" s="5" t="s">
        <v>394</v>
      </c>
      <c r="C128" s="5" t="s">
        <v>842</v>
      </c>
      <c r="D128" s="13" t="s">
        <v>1556</v>
      </c>
      <c r="E128" s="5" t="s">
        <v>944</v>
      </c>
      <c r="F128" s="13" t="s">
        <v>1557</v>
      </c>
      <c r="G128" s="5" t="s">
        <v>1558</v>
      </c>
      <c r="H128" s="5">
        <v>4</v>
      </c>
      <c r="I128" s="5">
        <v>1</v>
      </c>
      <c r="J128" s="5">
        <v>4</v>
      </c>
      <c r="K128" s="5">
        <v>6</v>
      </c>
      <c r="L128" s="5" t="s">
        <v>864</v>
      </c>
      <c r="M128" s="17">
        <v>0</v>
      </c>
      <c r="N128" s="17">
        <v>15.7</v>
      </c>
      <c r="O128" s="17">
        <v>5</v>
      </c>
      <c r="P128" s="17">
        <v>10.7</v>
      </c>
      <c r="Q128" s="17"/>
    </row>
    <row r="129" spans="1:17">
      <c r="A129" s="5">
        <v>3</v>
      </c>
      <c r="B129" s="5" t="s">
        <v>394</v>
      </c>
      <c r="C129" s="5" t="s">
        <v>842</v>
      </c>
      <c r="D129" s="13" t="s">
        <v>1559</v>
      </c>
      <c r="E129" s="5" t="s">
        <v>944</v>
      </c>
      <c r="F129" s="13" t="s">
        <v>1560</v>
      </c>
      <c r="G129" s="5" t="s">
        <v>1561</v>
      </c>
      <c r="H129" s="5">
        <v>4</v>
      </c>
      <c r="I129" s="5">
        <v>1</v>
      </c>
      <c r="J129" s="5">
        <v>4</v>
      </c>
      <c r="K129" s="5">
        <v>15</v>
      </c>
      <c r="L129" s="5" t="s">
        <v>90</v>
      </c>
      <c r="M129" s="17">
        <v>0</v>
      </c>
      <c r="N129" s="17">
        <v>26.9</v>
      </c>
      <c r="O129" s="17">
        <v>5</v>
      </c>
      <c r="P129" s="17">
        <v>21.9</v>
      </c>
      <c r="Q129" s="17"/>
    </row>
    <row r="130" ht="33.75" spans="1:17">
      <c r="A130" s="5">
        <v>4</v>
      </c>
      <c r="B130" s="5" t="s">
        <v>935</v>
      </c>
      <c r="C130" s="5" t="s">
        <v>936</v>
      </c>
      <c r="D130" s="13" t="s">
        <v>1562</v>
      </c>
      <c r="E130" s="5" t="s">
        <v>944</v>
      </c>
      <c r="F130" s="13" t="s">
        <v>1563</v>
      </c>
      <c r="G130" s="5" t="s">
        <v>1564</v>
      </c>
      <c r="H130" s="5">
        <v>4</v>
      </c>
      <c r="I130" s="5">
        <v>1</v>
      </c>
      <c r="J130" s="5">
        <v>2</v>
      </c>
      <c r="K130" s="5">
        <v>6.35</v>
      </c>
      <c r="L130" s="5" t="s">
        <v>881</v>
      </c>
      <c r="M130" s="17">
        <v>0</v>
      </c>
      <c r="N130" s="17">
        <v>18.6</v>
      </c>
      <c r="O130" s="17">
        <v>5</v>
      </c>
      <c r="P130" s="17">
        <v>13.6</v>
      </c>
      <c r="Q130" s="17"/>
    </row>
    <row r="131" ht="33.75" spans="1:17">
      <c r="A131" s="5">
        <v>5</v>
      </c>
      <c r="B131" s="5" t="s">
        <v>935</v>
      </c>
      <c r="C131" s="5" t="s">
        <v>936</v>
      </c>
      <c r="D131" s="13" t="s">
        <v>1565</v>
      </c>
      <c r="E131" s="5" t="s">
        <v>944</v>
      </c>
      <c r="F131" s="13" t="s">
        <v>1563</v>
      </c>
      <c r="G131" s="5" t="s">
        <v>1564</v>
      </c>
      <c r="H131" s="5">
        <v>4</v>
      </c>
      <c r="I131" s="5">
        <v>1</v>
      </c>
      <c r="J131" s="5">
        <v>2</v>
      </c>
      <c r="K131" s="5">
        <v>6.35</v>
      </c>
      <c r="L131" s="5" t="s">
        <v>881</v>
      </c>
      <c r="M131" s="17">
        <v>0</v>
      </c>
      <c r="N131" s="17">
        <v>18.7</v>
      </c>
      <c r="O131" s="17">
        <v>5</v>
      </c>
      <c r="P131" s="17">
        <v>13.7</v>
      </c>
      <c r="Q131" s="17"/>
    </row>
    <row r="132" ht="22.5" spans="1:17">
      <c r="A132" s="5">
        <v>6</v>
      </c>
      <c r="B132" s="5" t="s">
        <v>935</v>
      </c>
      <c r="C132" s="5" t="s">
        <v>936</v>
      </c>
      <c r="D132" s="13" t="s">
        <v>1566</v>
      </c>
      <c r="E132" s="5" t="s">
        <v>940</v>
      </c>
      <c r="F132" s="13" t="s">
        <v>1567</v>
      </c>
      <c r="G132" s="5" t="s">
        <v>1568</v>
      </c>
      <c r="H132" s="5">
        <v>4</v>
      </c>
      <c r="I132" s="5">
        <v>1</v>
      </c>
      <c r="J132" s="5">
        <v>3</v>
      </c>
      <c r="K132" s="5">
        <v>4.5</v>
      </c>
      <c r="L132" s="5" t="s">
        <v>881</v>
      </c>
      <c r="M132" s="17">
        <v>0</v>
      </c>
      <c r="N132" s="17">
        <v>25.2</v>
      </c>
      <c r="O132" s="17">
        <v>5</v>
      </c>
      <c r="P132" s="17">
        <v>20.2</v>
      </c>
      <c r="Q132" s="17"/>
    </row>
    <row r="133" ht="33.75" spans="1:17">
      <c r="A133" s="5">
        <v>7</v>
      </c>
      <c r="B133" s="5" t="s">
        <v>935</v>
      </c>
      <c r="C133" s="5" t="s">
        <v>936</v>
      </c>
      <c r="D133" s="13" t="s">
        <v>1569</v>
      </c>
      <c r="E133" s="5" t="s">
        <v>940</v>
      </c>
      <c r="F133" s="13" t="s">
        <v>1570</v>
      </c>
      <c r="G133" s="5" t="s">
        <v>1571</v>
      </c>
      <c r="H133" s="5">
        <v>2</v>
      </c>
      <c r="I133" s="5">
        <v>1</v>
      </c>
      <c r="J133" s="5">
        <v>2</v>
      </c>
      <c r="K133" s="5">
        <v>8</v>
      </c>
      <c r="L133" s="5" t="s">
        <v>881</v>
      </c>
      <c r="M133" s="17">
        <v>0</v>
      </c>
      <c r="N133" s="17">
        <v>18.3</v>
      </c>
      <c r="O133" s="17">
        <v>5</v>
      </c>
      <c r="P133" s="17">
        <v>13.3</v>
      </c>
      <c r="Q133" s="17"/>
    </row>
    <row r="134" spans="1:17">
      <c r="A134" s="5">
        <v>8</v>
      </c>
      <c r="B134" s="5" t="s">
        <v>935</v>
      </c>
      <c r="C134" s="5" t="s">
        <v>804</v>
      </c>
      <c r="D134" s="13" t="s">
        <v>1572</v>
      </c>
      <c r="E134" s="5" t="s">
        <v>944</v>
      </c>
      <c r="F134" s="13" t="s">
        <v>1573</v>
      </c>
      <c r="G134" s="5" t="s">
        <v>1574</v>
      </c>
      <c r="H134" s="5">
        <v>2</v>
      </c>
      <c r="I134" s="5">
        <v>1</v>
      </c>
      <c r="J134" s="5">
        <v>2</v>
      </c>
      <c r="K134" s="5">
        <v>10</v>
      </c>
      <c r="L134" s="5">
        <v>2018</v>
      </c>
      <c r="M134" s="17">
        <v>0</v>
      </c>
      <c r="N134" s="17">
        <v>15.2</v>
      </c>
      <c r="O134" s="17">
        <v>5</v>
      </c>
      <c r="P134" s="17">
        <v>10.2</v>
      </c>
      <c r="Q134" s="17"/>
    </row>
    <row r="135" ht="22.5" spans="1:17">
      <c r="A135" s="5">
        <v>9</v>
      </c>
      <c r="B135" s="5" t="s">
        <v>935</v>
      </c>
      <c r="C135" s="5" t="s">
        <v>804</v>
      </c>
      <c r="D135" s="13" t="s">
        <v>1575</v>
      </c>
      <c r="E135" s="5" t="s">
        <v>940</v>
      </c>
      <c r="F135" s="13" t="s">
        <v>1576</v>
      </c>
      <c r="G135" s="5" t="s">
        <v>1577</v>
      </c>
      <c r="H135" s="5">
        <v>2</v>
      </c>
      <c r="I135" s="5">
        <v>1</v>
      </c>
      <c r="J135" s="5">
        <v>2</v>
      </c>
      <c r="K135" s="5">
        <v>10</v>
      </c>
      <c r="L135" s="5">
        <v>2018</v>
      </c>
      <c r="M135" s="17">
        <v>0</v>
      </c>
      <c r="N135" s="17">
        <v>19.9</v>
      </c>
      <c r="O135" s="17">
        <v>5</v>
      </c>
      <c r="P135" s="17">
        <v>14.9</v>
      </c>
      <c r="Q135" s="17"/>
    </row>
    <row r="136" ht="22.5" spans="1:17">
      <c r="A136" s="5">
        <v>10</v>
      </c>
      <c r="B136" s="5" t="s">
        <v>935</v>
      </c>
      <c r="C136" s="5" t="s">
        <v>804</v>
      </c>
      <c r="D136" s="13" t="s">
        <v>1578</v>
      </c>
      <c r="E136" s="5" t="s">
        <v>944</v>
      </c>
      <c r="F136" s="13" t="s">
        <v>1470</v>
      </c>
      <c r="G136" s="5" t="s">
        <v>1471</v>
      </c>
      <c r="H136" s="5">
        <v>2</v>
      </c>
      <c r="I136" s="5">
        <v>1</v>
      </c>
      <c r="J136" s="5">
        <v>2</v>
      </c>
      <c r="K136" s="5">
        <v>10</v>
      </c>
      <c r="L136" s="5">
        <v>2018</v>
      </c>
      <c r="M136" s="17">
        <v>0</v>
      </c>
      <c r="N136" s="17">
        <v>12.8</v>
      </c>
      <c r="O136" s="17">
        <v>5</v>
      </c>
      <c r="P136" s="17">
        <v>7.8</v>
      </c>
      <c r="Q136" s="17"/>
    </row>
    <row r="137" ht="22.5" spans="1:17">
      <c r="A137" s="5">
        <v>11</v>
      </c>
      <c r="B137" s="5" t="s">
        <v>935</v>
      </c>
      <c r="C137" s="5" t="s">
        <v>804</v>
      </c>
      <c r="D137" s="13" t="s">
        <v>1579</v>
      </c>
      <c r="E137" s="5" t="s">
        <v>944</v>
      </c>
      <c r="F137" s="13" t="s">
        <v>1470</v>
      </c>
      <c r="G137" s="5" t="s">
        <v>1471</v>
      </c>
      <c r="H137" s="5">
        <v>2</v>
      </c>
      <c r="I137" s="5">
        <v>1</v>
      </c>
      <c r="J137" s="5">
        <v>2</v>
      </c>
      <c r="K137" s="5">
        <v>10</v>
      </c>
      <c r="L137" s="5">
        <v>2018</v>
      </c>
      <c r="M137" s="17">
        <v>0</v>
      </c>
      <c r="N137" s="17">
        <v>12.8</v>
      </c>
      <c r="O137" s="17">
        <v>5</v>
      </c>
      <c r="P137" s="17">
        <v>7.8</v>
      </c>
      <c r="Q137" s="17"/>
    </row>
    <row r="138" ht="22.5" spans="1:17">
      <c r="A138" s="5">
        <v>12</v>
      </c>
      <c r="B138" s="5" t="s">
        <v>935</v>
      </c>
      <c r="C138" s="5" t="s">
        <v>804</v>
      </c>
      <c r="D138" s="13" t="s">
        <v>1580</v>
      </c>
      <c r="E138" s="5" t="s">
        <v>944</v>
      </c>
      <c r="F138" s="13" t="s">
        <v>1470</v>
      </c>
      <c r="G138" s="5" t="s">
        <v>1471</v>
      </c>
      <c r="H138" s="5">
        <v>2</v>
      </c>
      <c r="I138" s="5">
        <v>1</v>
      </c>
      <c r="J138" s="5">
        <v>2</v>
      </c>
      <c r="K138" s="5">
        <v>10</v>
      </c>
      <c r="L138" s="5">
        <v>2018</v>
      </c>
      <c r="M138" s="17">
        <v>0</v>
      </c>
      <c r="N138" s="17">
        <v>12.8</v>
      </c>
      <c r="O138" s="17">
        <v>5</v>
      </c>
      <c r="P138" s="17">
        <v>7.8</v>
      </c>
      <c r="Q138" s="17"/>
    </row>
    <row r="139" spans="1:17">
      <c r="A139" s="5">
        <v>13</v>
      </c>
      <c r="B139" s="5" t="s">
        <v>935</v>
      </c>
      <c r="C139" s="5" t="s">
        <v>804</v>
      </c>
      <c r="D139" s="13" t="s">
        <v>1581</v>
      </c>
      <c r="E139" s="5" t="s">
        <v>944</v>
      </c>
      <c r="F139" s="13" t="s">
        <v>1582</v>
      </c>
      <c r="G139" s="5" t="s">
        <v>1583</v>
      </c>
      <c r="H139" s="5">
        <v>3</v>
      </c>
      <c r="I139" s="5">
        <v>1</v>
      </c>
      <c r="J139" s="5">
        <v>3</v>
      </c>
      <c r="K139" s="5">
        <v>10</v>
      </c>
      <c r="L139" s="5">
        <v>2018</v>
      </c>
      <c r="M139" s="17">
        <v>0</v>
      </c>
      <c r="N139" s="17">
        <v>12.8</v>
      </c>
      <c r="O139" s="17">
        <v>5</v>
      </c>
      <c r="P139" s="17">
        <v>7.8</v>
      </c>
      <c r="Q139" s="17"/>
    </row>
    <row r="140" spans="1:17">
      <c r="A140" s="5">
        <v>14</v>
      </c>
      <c r="B140" s="5" t="s">
        <v>935</v>
      </c>
      <c r="C140" s="5" t="s">
        <v>804</v>
      </c>
      <c r="D140" s="13" t="s">
        <v>1584</v>
      </c>
      <c r="E140" s="5" t="s">
        <v>944</v>
      </c>
      <c r="F140" s="13" t="s">
        <v>1585</v>
      </c>
      <c r="G140" s="5" t="s">
        <v>1586</v>
      </c>
      <c r="H140" s="5">
        <v>2</v>
      </c>
      <c r="I140" s="5">
        <v>1</v>
      </c>
      <c r="J140" s="5">
        <v>2</v>
      </c>
      <c r="K140" s="5">
        <v>10</v>
      </c>
      <c r="L140" s="5">
        <v>2018</v>
      </c>
      <c r="M140" s="17">
        <v>0</v>
      </c>
      <c r="N140" s="17">
        <v>12.8</v>
      </c>
      <c r="O140" s="17">
        <v>5</v>
      </c>
      <c r="P140" s="17">
        <v>7.8</v>
      </c>
      <c r="Q140" s="17"/>
    </row>
    <row r="141" ht="22.5" spans="1:17">
      <c r="A141" s="5">
        <v>15</v>
      </c>
      <c r="B141" s="5" t="s">
        <v>935</v>
      </c>
      <c r="C141" s="5" t="s">
        <v>804</v>
      </c>
      <c r="D141" s="13" t="s">
        <v>1587</v>
      </c>
      <c r="E141" s="5" t="s">
        <v>944</v>
      </c>
      <c r="F141" s="13" t="s">
        <v>1134</v>
      </c>
      <c r="G141" s="5" t="s">
        <v>1135</v>
      </c>
      <c r="H141" s="5">
        <v>2</v>
      </c>
      <c r="I141" s="5">
        <v>1</v>
      </c>
      <c r="J141" s="5">
        <v>2</v>
      </c>
      <c r="K141" s="5">
        <v>7.5</v>
      </c>
      <c r="L141" s="5">
        <v>2018</v>
      </c>
      <c r="M141" s="17">
        <v>0</v>
      </c>
      <c r="N141" s="17">
        <v>14.7</v>
      </c>
      <c r="O141" s="17">
        <v>5</v>
      </c>
      <c r="P141" s="17">
        <v>9.7</v>
      </c>
      <c r="Q141" s="17"/>
    </row>
    <row r="142" ht="22.5" spans="1:17">
      <c r="A142" s="5">
        <v>16</v>
      </c>
      <c r="B142" s="5" t="s">
        <v>935</v>
      </c>
      <c r="C142" s="5" t="s">
        <v>804</v>
      </c>
      <c r="D142" s="13" t="s">
        <v>1588</v>
      </c>
      <c r="E142" s="5" t="s">
        <v>944</v>
      </c>
      <c r="F142" s="13" t="s">
        <v>1589</v>
      </c>
      <c r="G142" s="5" t="s">
        <v>1590</v>
      </c>
      <c r="H142" s="5">
        <v>2</v>
      </c>
      <c r="I142" s="5">
        <v>1</v>
      </c>
      <c r="J142" s="5">
        <v>2</v>
      </c>
      <c r="K142" s="5">
        <v>10</v>
      </c>
      <c r="L142" s="5">
        <v>2018</v>
      </c>
      <c r="M142" s="17">
        <v>0</v>
      </c>
      <c r="N142" s="17">
        <v>14.7</v>
      </c>
      <c r="O142" s="17">
        <v>5</v>
      </c>
      <c r="P142" s="17">
        <v>9.7</v>
      </c>
      <c r="Q142" s="17"/>
    </row>
    <row r="143" ht="22.5" spans="1:17">
      <c r="A143" s="5">
        <v>17</v>
      </c>
      <c r="B143" s="5" t="s">
        <v>935</v>
      </c>
      <c r="C143" s="5" t="s">
        <v>804</v>
      </c>
      <c r="D143" s="13" t="s">
        <v>1591</v>
      </c>
      <c r="E143" s="5" t="s">
        <v>944</v>
      </c>
      <c r="F143" s="13" t="s">
        <v>1592</v>
      </c>
      <c r="G143" s="5" t="s">
        <v>1593</v>
      </c>
      <c r="H143" s="5">
        <v>2</v>
      </c>
      <c r="I143" s="5">
        <v>1</v>
      </c>
      <c r="J143" s="5">
        <v>2</v>
      </c>
      <c r="K143" s="5">
        <v>10</v>
      </c>
      <c r="L143" s="5">
        <v>2018</v>
      </c>
      <c r="M143" s="17">
        <v>0</v>
      </c>
      <c r="N143" s="17">
        <v>14.7</v>
      </c>
      <c r="O143" s="17">
        <v>5</v>
      </c>
      <c r="P143" s="17">
        <v>9.7</v>
      </c>
      <c r="Q143" s="17"/>
    </row>
    <row r="144" ht="22.5" spans="1:17">
      <c r="A144" s="5">
        <v>18</v>
      </c>
      <c r="B144" s="5" t="s">
        <v>935</v>
      </c>
      <c r="C144" s="5" t="s">
        <v>804</v>
      </c>
      <c r="D144" s="13" t="s">
        <v>1594</v>
      </c>
      <c r="E144" s="5" t="s">
        <v>944</v>
      </c>
      <c r="F144" s="13" t="s">
        <v>1482</v>
      </c>
      <c r="G144" s="5" t="s">
        <v>1483</v>
      </c>
      <c r="H144" s="5">
        <v>2</v>
      </c>
      <c r="I144" s="5">
        <v>1</v>
      </c>
      <c r="J144" s="5">
        <v>2</v>
      </c>
      <c r="K144" s="5">
        <v>7.5</v>
      </c>
      <c r="L144" s="5">
        <v>2018</v>
      </c>
      <c r="M144" s="17">
        <v>0</v>
      </c>
      <c r="N144" s="17">
        <v>19.9</v>
      </c>
      <c r="O144" s="17">
        <v>5</v>
      </c>
      <c r="P144" s="17">
        <v>14.9</v>
      </c>
      <c r="Q144" s="17"/>
    </row>
    <row r="145" ht="22.5" spans="1:17">
      <c r="A145" s="5">
        <v>19</v>
      </c>
      <c r="B145" s="5" t="s">
        <v>935</v>
      </c>
      <c r="C145" s="5" t="s">
        <v>804</v>
      </c>
      <c r="D145" s="13" t="s">
        <v>1595</v>
      </c>
      <c r="E145" s="5" t="s">
        <v>944</v>
      </c>
      <c r="F145" s="13" t="s">
        <v>1596</v>
      </c>
      <c r="G145" s="5" t="s">
        <v>1597</v>
      </c>
      <c r="H145" s="5">
        <v>2</v>
      </c>
      <c r="I145" s="5">
        <v>1</v>
      </c>
      <c r="J145" s="5">
        <v>2</v>
      </c>
      <c r="K145" s="5">
        <v>10</v>
      </c>
      <c r="L145" s="5">
        <v>2018</v>
      </c>
      <c r="M145" s="17">
        <v>0</v>
      </c>
      <c r="N145" s="17">
        <v>13.2</v>
      </c>
      <c r="O145" s="17">
        <v>5</v>
      </c>
      <c r="P145" s="17">
        <v>8.2</v>
      </c>
      <c r="Q145" s="17"/>
    </row>
    <row r="146" ht="22.5" spans="1:17">
      <c r="A146" s="5">
        <v>20</v>
      </c>
      <c r="B146" s="5" t="s">
        <v>935</v>
      </c>
      <c r="C146" s="5" t="s">
        <v>804</v>
      </c>
      <c r="D146" s="13" t="s">
        <v>1598</v>
      </c>
      <c r="E146" s="5" t="s">
        <v>944</v>
      </c>
      <c r="F146" s="13" t="s">
        <v>1375</v>
      </c>
      <c r="G146" s="5" t="s">
        <v>1376</v>
      </c>
      <c r="H146" s="5">
        <v>2</v>
      </c>
      <c r="I146" s="5">
        <v>1</v>
      </c>
      <c r="J146" s="5">
        <v>2</v>
      </c>
      <c r="K146" s="5">
        <v>10</v>
      </c>
      <c r="L146" s="5">
        <v>2018</v>
      </c>
      <c r="M146" s="17">
        <v>0</v>
      </c>
      <c r="N146" s="17">
        <v>12.3</v>
      </c>
      <c r="O146" s="17">
        <v>5</v>
      </c>
      <c r="P146" s="17">
        <v>7.3</v>
      </c>
      <c r="Q146" s="17"/>
    </row>
    <row r="147" ht="22.5" spans="1:17">
      <c r="A147" s="5">
        <v>21</v>
      </c>
      <c r="B147" s="5" t="s">
        <v>935</v>
      </c>
      <c r="C147" s="5" t="s">
        <v>804</v>
      </c>
      <c r="D147" s="13" t="s">
        <v>1599</v>
      </c>
      <c r="E147" s="5" t="s">
        <v>944</v>
      </c>
      <c r="F147" s="13" t="s">
        <v>1375</v>
      </c>
      <c r="G147" s="5" t="s">
        <v>1376</v>
      </c>
      <c r="H147" s="5">
        <v>2</v>
      </c>
      <c r="I147" s="5">
        <v>1</v>
      </c>
      <c r="J147" s="5">
        <v>2</v>
      </c>
      <c r="K147" s="5">
        <v>10</v>
      </c>
      <c r="L147" s="5">
        <v>2018</v>
      </c>
      <c r="M147" s="17">
        <v>0</v>
      </c>
      <c r="N147" s="17">
        <v>12.3</v>
      </c>
      <c r="O147" s="17">
        <v>5</v>
      </c>
      <c r="P147" s="17">
        <v>7.3</v>
      </c>
      <c r="Q147" s="17"/>
    </row>
    <row r="148" ht="22.5" spans="1:17">
      <c r="A148" s="5">
        <v>22</v>
      </c>
      <c r="B148" s="5" t="s">
        <v>935</v>
      </c>
      <c r="C148" s="5" t="s">
        <v>804</v>
      </c>
      <c r="D148" s="13" t="s">
        <v>1600</v>
      </c>
      <c r="E148" s="5" t="s">
        <v>944</v>
      </c>
      <c r="F148" s="13" t="s">
        <v>1375</v>
      </c>
      <c r="G148" s="5" t="s">
        <v>1376</v>
      </c>
      <c r="H148" s="5">
        <v>2</v>
      </c>
      <c r="I148" s="5">
        <v>1</v>
      </c>
      <c r="J148" s="5">
        <v>2</v>
      </c>
      <c r="K148" s="5">
        <v>10</v>
      </c>
      <c r="L148" s="5">
        <v>2018</v>
      </c>
      <c r="M148" s="17">
        <v>0</v>
      </c>
      <c r="N148" s="17">
        <v>12.3</v>
      </c>
      <c r="O148" s="17">
        <v>5</v>
      </c>
      <c r="P148" s="17">
        <v>7.3</v>
      </c>
      <c r="Q148" s="17"/>
    </row>
    <row r="149" ht="22.5" spans="1:17">
      <c r="A149" s="5">
        <v>23</v>
      </c>
      <c r="B149" s="5" t="s">
        <v>935</v>
      </c>
      <c r="C149" s="5" t="s">
        <v>804</v>
      </c>
      <c r="D149" s="13" t="s">
        <v>1601</v>
      </c>
      <c r="E149" s="5" t="s">
        <v>944</v>
      </c>
      <c r="F149" s="13" t="s">
        <v>1375</v>
      </c>
      <c r="G149" s="5" t="s">
        <v>1376</v>
      </c>
      <c r="H149" s="5">
        <v>2</v>
      </c>
      <c r="I149" s="5">
        <v>1</v>
      </c>
      <c r="J149" s="5">
        <v>2</v>
      </c>
      <c r="K149" s="5">
        <v>10</v>
      </c>
      <c r="L149" s="5">
        <v>2018</v>
      </c>
      <c r="M149" s="17">
        <v>0</v>
      </c>
      <c r="N149" s="17">
        <v>12.3</v>
      </c>
      <c r="O149" s="17">
        <v>5</v>
      </c>
      <c r="P149" s="17">
        <v>7.3</v>
      </c>
      <c r="Q149" s="17"/>
    </row>
    <row r="150" ht="22.5" spans="1:17">
      <c r="A150" s="5">
        <v>24</v>
      </c>
      <c r="B150" s="5" t="s">
        <v>935</v>
      </c>
      <c r="C150" s="5" t="s">
        <v>804</v>
      </c>
      <c r="D150" s="13" t="s">
        <v>1602</v>
      </c>
      <c r="E150" s="5" t="s">
        <v>944</v>
      </c>
      <c r="F150" s="13" t="s">
        <v>1375</v>
      </c>
      <c r="G150" s="5" t="s">
        <v>1376</v>
      </c>
      <c r="H150" s="5">
        <v>1</v>
      </c>
      <c r="I150" s="5">
        <v>2</v>
      </c>
      <c r="J150" s="5">
        <v>0.5</v>
      </c>
      <c r="K150" s="5">
        <v>10</v>
      </c>
      <c r="L150" s="5">
        <v>2018</v>
      </c>
      <c r="M150" s="17">
        <v>0</v>
      </c>
      <c r="N150" s="17">
        <v>12.3</v>
      </c>
      <c r="O150" s="17">
        <v>5</v>
      </c>
      <c r="P150" s="17">
        <v>7.3</v>
      </c>
      <c r="Q150" s="17"/>
    </row>
    <row r="151" spans="1:17">
      <c r="A151" s="5">
        <v>25</v>
      </c>
      <c r="B151" s="5" t="s">
        <v>935</v>
      </c>
      <c r="C151" s="5" t="s">
        <v>804</v>
      </c>
      <c r="D151" s="13" t="s">
        <v>1603</v>
      </c>
      <c r="E151" s="5" t="s">
        <v>944</v>
      </c>
      <c r="F151" s="13" t="s">
        <v>1604</v>
      </c>
      <c r="G151" s="5" t="s">
        <v>1605</v>
      </c>
      <c r="H151" s="5">
        <v>2</v>
      </c>
      <c r="I151" s="5">
        <v>1</v>
      </c>
      <c r="J151" s="5">
        <v>2</v>
      </c>
      <c r="K151" s="5">
        <v>10</v>
      </c>
      <c r="L151" s="5">
        <v>2018</v>
      </c>
      <c r="M151" s="17">
        <v>0</v>
      </c>
      <c r="N151" s="17">
        <v>14.8</v>
      </c>
      <c r="O151" s="17">
        <v>5</v>
      </c>
      <c r="P151" s="17">
        <v>9.8</v>
      </c>
      <c r="Q151" s="17"/>
    </row>
    <row r="152" ht="22.5" spans="1:17">
      <c r="A152" s="5">
        <v>26</v>
      </c>
      <c r="B152" s="5" t="s">
        <v>935</v>
      </c>
      <c r="C152" s="5" t="s">
        <v>804</v>
      </c>
      <c r="D152" s="13" t="s">
        <v>1606</v>
      </c>
      <c r="E152" s="5" t="s">
        <v>940</v>
      </c>
      <c r="F152" s="13" t="s">
        <v>1503</v>
      </c>
      <c r="G152" s="5" t="s">
        <v>1504</v>
      </c>
      <c r="H152" s="5">
        <v>2</v>
      </c>
      <c r="I152" s="5">
        <v>1</v>
      </c>
      <c r="J152" s="5">
        <v>2</v>
      </c>
      <c r="K152" s="5">
        <v>10</v>
      </c>
      <c r="L152" s="5">
        <v>2018</v>
      </c>
      <c r="M152" s="17">
        <v>0</v>
      </c>
      <c r="N152" s="17">
        <v>14.8</v>
      </c>
      <c r="O152" s="17">
        <v>5</v>
      </c>
      <c r="P152" s="17">
        <v>9.8</v>
      </c>
      <c r="Q152" s="17"/>
    </row>
    <row r="153" spans="1:17">
      <c r="A153" s="5">
        <v>27</v>
      </c>
      <c r="B153" s="5" t="s">
        <v>935</v>
      </c>
      <c r="C153" s="5" t="s">
        <v>804</v>
      </c>
      <c r="D153" s="13" t="s">
        <v>1607</v>
      </c>
      <c r="E153" s="5" t="s">
        <v>944</v>
      </c>
      <c r="F153" s="13" t="s">
        <v>1490</v>
      </c>
      <c r="G153" s="5" t="s">
        <v>1491</v>
      </c>
      <c r="H153" s="5">
        <v>2</v>
      </c>
      <c r="I153" s="5">
        <v>1</v>
      </c>
      <c r="J153" s="5">
        <v>2</v>
      </c>
      <c r="K153" s="5">
        <v>10</v>
      </c>
      <c r="L153" s="5">
        <v>2018</v>
      </c>
      <c r="M153" s="17">
        <v>0</v>
      </c>
      <c r="N153" s="17">
        <v>13.2</v>
      </c>
      <c r="O153" s="17">
        <v>5</v>
      </c>
      <c r="P153" s="17">
        <v>8.2</v>
      </c>
      <c r="Q153" s="17"/>
    </row>
    <row r="154" spans="1:17">
      <c r="A154" s="5">
        <v>28</v>
      </c>
      <c r="B154" s="5" t="s">
        <v>935</v>
      </c>
      <c r="C154" s="5" t="s">
        <v>804</v>
      </c>
      <c r="D154" s="13" t="s">
        <v>1608</v>
      </c>
      <c r="E154" s="5" t="s">
        <v>944</v>
      </c>
      <c r="F154" s="13" t="s">
        <v>1490</v>
      </c>
      <c r="G154" s="5" t="s">
        <v>1491</v>
      </c>
      <c r="H154" s="5">
        <v>2</v>
      </c>
      <c r="I154" s="5">
        <v>1</v>
      </c>
      <c r="J154" s="5">
        <v>2</v>
      </c>
      <c r="K154" s="5">
        <v>10</v>
      </c>
      <c r="L154" s="5">
        <v>2018</v>
      </c>
      <c r="M154" s="17">
        <v>0</v>
      </c>
      <c r="N154" s="17">
        <v>13.2</v>
      </c>
      <c r="O154" s="17">
        <v>5</v>
      </c>
      <c r="P154" s="17">
        <v>8.2</v>
      </c>
      <c r="Q154" s="17"/>
    </row>
    <row r="155" spans="1:17">
      <c r="A155" s="5">
        <v>29</v>
      </c>
      <c r="B155" s="5" t="s">
        <v>935</v>
      </c>
      <c r="C155" s="5" t="s">
        <v>804</v>
      </c>
      <c r="D155" s="13" t="s">
        <v>1609</v>
      </c>
      <c r="E155" s="5" t="s">
        <v>944</v>
      </c>
      <c r="F155" s="13" t="s">
        <v>1490</v>
      </c>
      <c r="G155" s="5" t="s">
        <v>1491</v>
      </c>
      <c r="H155" s="5">
        <v>2</v>
      </c>
      <c r="I155" s="5">
        <v>1</v>
      </c>
      <c r="J155" s="5">
        <v>2</v>
      </c>
      <c r="K155" s="5">
        <v>10</v>
      </c>
      <c r="L155" s="5">
        <v>2018</v>
      </c>
      <c r="M155" s="17">
        <v>0</v>
      </c>
      <c r="N155" s="17">
        <v>13.2</v>
      </c>
      <c r="O155" s="17">
        <v>5</v>
      </c>
      <c r="P155" s="17">
        <v>8.2</v>
      </c>
      <c r="Q155" s="17"/>
    </row>
    <row r="156" spans="1:17">
      <c r="A156" s="5">
        <v>30</v>
      </c>
      <c r="B156" s="5" t="s">
        <v>935</v>
      </c>
      <c r="C156" s="5" t="s">
        <v>804</v>
      </c>
      <c r="D156" s="13" t="s">
        <v>1610</v>
      </c>
      <c r="E156" s="5" t="s">
        <v>944</v>
      </c>
      <c r="F156" s="13" t="s">
        <v>1490</v>
      </c>
      <c r="G156" s="5" t="s">
        <v>1491</v>
      </c>
      <c r="H156" s="5">
        <v>2</v>
      </c>
      <c r="I156" s="5">
        <v>1</v>
      </c>
      <c r="J156" s="5">
        <v>2</v>
      </c>
      <c r="K156" s="5">
        <v>10</v>
      </c>
      <c r="L156" s="5">
        <v>2018</v>
      </c>
      <c r="M156" s="17">
        <v>0</v>
      </c>
      <c r="N156" s="17">
        <v>13.2</v>
      </c>
      <c r="O156" s="17">
        <v>5</v>
      </c>
      <c r="P156" s="17">
        <v>8.2</v>
      </c>
      <c r="Q156" s="17"/>
    </row>
    <row r="157" spans="1:17">
      <c r="A157" s="5">
        <v>31</v>
      </c>
      <c r="B157" s="5" t="s">
        <v>935</v>
      </c>
      <c r="C157" s="5" t="s">
        <v>804</v>
      </c>
      <c r="D157" s="13" t="s">
        <v>1611</v>
      </c>
      <c r="E157" s="5" t="s">
        <v>944</v>
      </c>
      <c r="F157" s="13" t="s">
        <v>1612</v>
      </c>
      <c r="G157" s="5" t="s">
        <v>996</v>
      </c>
      <c r="H157" s="5">
        <v>2</v>
      </c>
      <c r="I157" s="5">
        <v>1</v>
      </c>
      <c r="J157" s="5">
        <v>2</v>
      </c>
      <c r="K157" s="5">
        <v>10</v>
      </c>
      <c r="L157" s="5">
        <v>2018</v>
      </c>
      <c r="M157" s="17">
        <v>0</v>
      </c>
      <c r="N157" s="17">
        <v>13.2</v>
      </c>
      <c r="O157" s="17">
        <v>5</v>
      </c>
      <c r="P157" s="17">
        <v>8.2</v>
      </c>
      <c r="Q157" s="17"/>
    </row>
    <row r="158" spans="1:17">
      <c r="A158" s="5">
        <v>32</v>
      </c>
      <c r="B158" s="5" t="s">
        <v>935</v>
      </c>
      <c r="C158" s="5" t="s">
        <v>804</v>
      </c>
      <c r="D158" s="13" t="s">
        <v>1613</v>
      </c>
      <c r="E158" s="5" t="s">
        <v>944</v>
      </c>
      <c r="F158" s="13" t="s">
        <v>1612</v>
      </c>
      <c r="G158" s="5" t="s">
        <v>996</v>
      </c>
      <c r="H158" s="5">
        <v>2</v>
      </c>
      <c r="I158" s="5">
        <v>1</v>
      </c>
      <c r="J158" s="5">
        <v>2</v>
      </c>
      <c r="K158" s="5">
        <v>10</v>
      </c>
      <c r="L158" s="5">
        <v>2018</v>
      </c>
      <c r="M158" s="17">
        <v>0</v>
      </c>
      <c r="N158" s="17">
        <v>13.2</v>
      </c>
      <c r="O158" s="17">
        <v>5</v>
      </c>
      <c r="P158" s="17">
        <v>8.2</v>
      </c>
      <c r="Q158" s="17"/>
    </row>
    <row r="159" spans="1:17">
      <c r="A159" s="5">
        <v>33</v>
      </c>
      <c r="B159" s="5" t="s">
        <v>935</v>
      </c>
      <c r="C159" s="5" t="s">
        <v>804</v>
      </c>
      <c r="D159" s="13" t="s">
        <v>1614</v>
      </c>
      <c r="E159" s="5" t="s">
        <v>944</v>
      </c>
      <c r="F159" s="13" t="s">
        <v>1612</v>
      </c>
      <c r="G159" s="5" t="s">
        <v>996</v>
      </c>
      <c r="H159" s="5">
        <v>2</v>
      </c>
      <c r="I159" s="5">
        <v>1</v>
      </c>
      <c r="J159" s="5">
        <v>2</v>
      </c>
      <c r="K159" s="5">
        <v>10</v>
      </c>
      <c r="L159" s="5">
        <v>2018</v>
      </c>
      <c r="M159" s="17">
        <v>0</v>
      </c>
      <c r="N159" s="17">
        <v>13.2</v>
      </c>
      <c r="O159" s="17">
        <v>5</v>
      </c>
      <c r="P159" s="17">
        <v>8.2</v>
      </c>
      <c r="Q159" s="17"/>
    </row>
    <row r="160" ht="22.5" spans="1:17">
      <c r="A160" s="5">
        <v>34</v>
      </c>
      <c r="B160" s="5" t="s">
        <v>935</v>
      </c>
      <c r="C160" s="5" t="s">
        <v>804</v>
      </c>
      <c r="D160" s="13" t="s">
        <v>1615</v>
      </c>
      <c r="E160" s="5" t="s">
        <v>944</v>
      </c>
      <c r="F160" s="13" t="s">
        <v>1616</v>
      </c>
      <c r="G160" s="5" t="s">
        <v>1617</v>
      </c>
      <c r="H160" s="5">
        <v>2</v>
      </c>
      <c r="I160" s="5">
        <v>1</v>
      </c>
      <c r="J160" s="5">
        <v>2</v>
      </c>
      <c r="K160" s="5">
        <v>10</v>
      </c>
      <c r="L160" s="5">
        <v>2018</v>
      </c>
      <c r="M160" s="17">
        <v>0</v>
      </c>
      <c r="N160" s="17">
        <v>14</v>
      </c>
      <c r="O160" s="17">
        <v>5</v>
      </c>
      <c r="P160" s="17">
        <v>9</v>
      </c>
      <c r="Q160" s="17"/>
    </row>
    <row r="161" ht="22.5" spans="1:17">
      <c r="A161" s="5">
        <v>35</v>
      </c>
      <c r="B161" s="5" t="s">
        <v>935</v>
      </c>
      <c r="C161" s="5" t="s">
        <v>804</v>
      </c>
      <c r="D161" s="13" t="s">
        <v>1618</v>
      </c>
      <c r="E161" s="5" t="s">
        <v>944</v>
      </c>
      <c r="F161" s="13" t="s">
        <v>1616</v>
      </c>
      <c r="G161" s="5" t="s">
        <v>1617</v>
      </c>
      <c r="H161" s="5">
        <v>2</v>
      </c>
      <c r="I161" s="5">
        <v>1</v>
      </c>
      <c r="J161" s="5">
        <v>2</v>
      </c>
      <c r="K161" s="5">
        <v>10</v>
      </c>
      <c r="L161" s="5">
        <v>2018</v>
      </c>
      <c r="M161" s="17">
        <v>0</v>
      </c>
      <c r="N161" s="17">
        <v>14</v>
      </c>
      <c r="O161" s="17">
        <v>5</v>
      </c>
      <c r="P161" s="17">
        <v>9</v>
      </c>
      <c r="Q161" s="17"/>
    </row>
    <row r="162" ht="22.5" spans="1:17">
      <c r="A162" s="5">
        <v>36</v>
      </c>
      <c r="B162" s="5" t="s">
        <v>935</v>
      </c>
      <c r="C162" s="5" t="s">
        <v>804</v>
      </c>
      <c r="D162" s="13" t="s">
        <v>1619</v>
      </c>
      <c r="E162" s="5" t="s">
        <v>944</v>
      </c>
      <c r="F162" s="13" t="s">
        <v>1493</v>
      </c>
      <c r="G162" s="5" t="s">
        <v>1494</v>
      </c>
      <c r="H162" s="5">
        <v>2</v>
      </c>
      <c r="I162" s="5">
        <v>1</v>
      </c>
      <c r="J162" s="5">
        <v>2</v>
      </c>
      <c r="K162" s="5">
        <v>10</v>
      </c>
      <c r="L162" s="5">
        <v>2018</v>
      </c>
      <c r="M162" s="17">
        <v>0</v>
      </c>
      <c r="N162" s="17">
        <v>15.2</v>
      </c>
      <c r="O162" s="17">
        <v>5</v>
      </c>
      <c r="P162" s="17">
        <v>10.2</v>
      </c>
      <c r="Q162" s="17"/>
    </row>
    <row r="163" ht="22.5" spans="1:17">
      <c r="A163" s="5">
        <v>37</v>
      </c>
      <c r="B163" s="5" t="s">
        <v>935</v>
      </c>
      <c r="C163" s="5" t="s">
        <v>804</v>
      </c>
      <c r="D163" s="13" t="s">
        <v>1620</v>
      </c>
      <c r="E163" s="5" t="s">
        <v>944</v>
      </c>
      <c r="F163" s="13" t="s">
        <v>1493</v>
      </c>
      <c r="G163" s="5" t="s">
        <v>1494</v>
      </c>
      <c r="H163" s="5">
        <v>2</v>
      </c>
      <c r="I163" s="5">
        <v>1</v>
      </c>
      <c r="J163" s="5">
        <v>2</v>
      </c>
      <c r="K163" s="5">
        <v>10</v>
      </c>
      <c r="L163" s="5">
        <v>2018</v>
      </c>
      <c r="M163" s="17">
        <v>0</v>
      </c>
      <c r="N163" s="17">
        <v>15.2</v>
      </c>
      <c r="O163" s="17">
        <v>5</v>
      </c>
      <c r="P163" s="17">
        <v>10.2</v>
      </c>
      <c r="Q163" s="17"/>
    </row>
    <row r="164" ht="22.5" spans="1:17">
      <c r="A164" s="5">
        <v>38</v>
      </c>
      <c r="B164" s="5" t="s">
        <v>935</v>
      </c>
      <c r="C164" s="5" t="s">
        <v>804</v>
      </c>
      <c r="D164" s="13" t="s">
        <v>1621</v>
      </c>
      <c r="E164" s="5" t="s">
        <v>944</v>
      </c>
      <c r="F164" s="13" t="s">
        <v>1493</v>
      </c>
      <c r="G164" s="5" t="s">
        <v>1494</v>
      </c>
      <c r="H164" s="5">
        <v>2</v>
      </c>
      <c r="I164" s="5">
        <v>1</v>
      </c>
      <c r="J164" s="5">
        <v>2</v>
      </c>
      <c r="K164" s="5">
        <v>10</v>
      </c>
      <c r="L164" s="5">
        <v>2018</v>
      </c>
      <c r="M164" s="17">
        <v>0</v>
      </c>
      <c r="N164" s="17">
        <v>15.2</v>
      </c>
      <c r="O164" s="17">
        <v>5</v>
      </c>
      <c r="P164" s="17">
        <v>10.2</v>
      </c>
      <c r="Q164" s="17"/>
    </row>
    <row r="165" ht="22.5" spans="1:17">
      <c r="A165" s="5">
        <v>39</v>
      </c>
      <c r="B165" s="5" t="s">
        <v>935</v>
      </c>
      <c r="C165" s="5" t="s">
        <v>804</v>
      </c>
      <c r="D165" s="13" t="s">
        <v>1622</v>
      </c>
      <c r="E165" s="5" t="s">
        <v>944</v>
      </c>
      <c r="F165" s="13" t="s">
        <v>1493</v>
      </c>
      <c r="G165" s="5" t="s">
        <v>1494</v>
      </c>
      <c r="H165" s="5">
        <v>2</v>
      </c>
      <c r="I165" s="5">
        <v>1</v>
      </c>
      <c r="J165" s="5">
        <v>2</v>
      </c>
      <c r="K165" s="5">
        <v>10</v>
      </c>
      <c r="L165" s="5">
        <v>2018</v>
      </c>
      <c r="M165" s="17">
        <v>0</v>
      </c>
      <c r="N165" s="17">
        <v>15.2</v>
      </c>
      <c r="O165" s="17">
        <v>5</v>
      </c>
      <c r="P165" s="17">
        <v>10.2</v>
      </c>
      <c r="Q165" s="17"/>
    </row>
    <row r="166" ht="22.5" spans="1:17">
      <c r="A166" s="5">
        <v>40</v>
      </c>
      <c r="B166" s="5" t="s">
        <v>935</v>
      </c>
      <c r="C166" s="5" t="s">
        <v>804</v>
      </c>
      <c r="D166" s="13" t="s">
        <v>1623</v>
      </c>
      <c r="E166" s="5" t="s">
        <v>944</v>
      </c>
      <c r="F166" s="13" t="s">
        <v>1493</v>
      </c>
      <c r="G166" s="5" t="s">
        <v>1494</v>
      </c>
      <c r="H166" s="5">
        <v>2</v>
      </c>
      <c r="I166" s="5">
        <v>1</v>
      </c>
      <c r="J166" s="5">
        <v>2</v>
      </c>
      <c r="K166" s="5">
        <v>10</v>
      </c>
      <c r="L166" s="5">
        <v>2018</v>
      </c>
      <c r="M166" s="17">
        <v>0</v>
      </c>
      <c r="N166" s="17">
        <v>15.2</v>
      </c>
      <c r="O166" s="17">
        <v>5</v>
      </c>
      <c r="P166" s="17">
        <v>10.2</v>
      </c>
      <c r="Q166" s="17"/>
    </row>
    <row r="167" spans="1:17">
      <c r="A167" s="5">
        <v>41</v>
      </c>
      <c r="B167" s="5" t="s">
        <v>935</v>
      </c>
      <c r="C167" s="5" t="s">
        <v>804</v>
      </c>
      <c r="D167" s="13" t="s">
        <v>1624</v>
      </c>
      <c r="E167" s="5" t="s">
        <v>944</v>
      </c>
      <c r="F167" s="13" t="s">
        <v>1625</v>
      </c>
      <c r="G167" s="5" t="s">
        <v>1626</v>
      </c>
      <c r="H167" s="5">
        <v>4</v>
      </c>
      <c r="I167" s="5">
        <v>1</v>
      </c>
      <c r="J167" s="5">
        <v>4</v>
      </c>
      <c r="K167" s="5">
        <v>10</v>
      </c>
      <c r="L167" s="5">
        <v>2018</v>
      </c>
      <c r="M167" s="17">
        <v>0</v>
      </c>
      <c r="N167" s="17">
        <v>13.2</v>
      </c>
      <c r="O167" s="17">
        <v>5</v>
      </c>
      <c r="P167" s="17">
        <v>8.2</v>
      </c>
      <c r="Q167" s="17"/>
    </row>
    <row r="168" ht="22.5" spans="1:17">
      <c r="A168" s="5">
        <v>42</v>
      </c>
      <c r="B168" s="5" t="s">
        <v>935</v>
      </c>
      <c r="C168" s="5" t="s">
        <v>804</v>
      </c>
      <c r="D168" s="13" t="s">
        <v>1627</v>
      </c>
      <c r="E168" s="5" t="s">
        <v>944</v>
      </c>
      <c r="F168" s="13" t="s">
        <v>1628</v>
      </c>
      <c r="G168" s="5" t="s">
        <v>1629</v>
      </c>
      <c r="H168" s="5">
        <v>2</v>
      </c>
      <c r="I168" s="5">
        <v>1</v>
      </c>
      <c r="J168" s="5">
        <v>2</v>
      </c>
      <c r="K168" s="5">
        <v>10</v>
      </c>
      <c r="L168" s="5">
        <v>2018</v>
      </c>
      <c r="M168" s="17">
        <v>0</v>
      </c>
      <c r="N168" s="17">
        <v>13.2</v>
      </c>
      <c r="O168" s="17">
        <v>5</v>
      </c>
      <c r="P168" s="17">
        <v>8.2</v>
      </c>
      <c r="Q168" s="17"/>
    </row>
    <row r="169" ht="22.5" spans="1:17">
      <c r="A169" s="5">
        <v>43</v>
      </c>
      <c r="B169" s="5" t="s">
        <v>935</v>
      </c>
      <c r="C169" s="5" t="s">
        <v>804</v>
      </c>
      <c r="D169" s="13" t="s">
        <v>1630</v>
      </c>
      <c r="E169" s="5" t="s">
        <v>944</v>
      </c>
      <c r="F169" s="13" t="s">
        <v>1628</v>
      </c>
      <c r="G169" s="5" t="s">
        <v>1629</v>
      </c>
      <c r="H169" s="5">
        <v>2</v>
      </c>
      <c r="I169" s="5">
        <v>1</v>
      </c>
      <c r="J169" s="5">
        <v>2</v>
      </c>
      <c r="K169" s="5">
        <v>10</v>
      </c>
      <c r="L169" s="5">
        <v>2018</v>
      </c>
      <c r="M169" s="17">
        <v>0</v>
      </c>
      <c r="N169" s="17">
        <v>13.2</v>
      </c>
      <c r="O169" s="17">
        <v>5</v>
      </c>
      <c r="P169" s="17">
        <v>8.2</v>
      </c>
      <c r="Q169" s="17"/>
    </row>
    <row r="170" ht="22.5" spans="1:17">
      <c r="A170" s="5">
        <v>44</v>
      </c>
      <c r="B170" s="5" t="s">
        <v>935</v>
      </c>
      <c r="C170" s="5" t="s">
        <v>804</v>
      </c>
      <c r="D170" s="13" t="s">
        <v>1631</v>
      </c>
      <c r="E170" s="5" t="s">
        <v>944</v>
      </c>
      <c r="F170" s="13" t="s">
        <v>1628</v>
      </c>
      <c r="G170" s="5" t="s">
        <v>1629</v>
      </c>
      <c r="H170" s="5">
        <v>2</v>
      </c>
      <c r="I170" s="5">
        <v>1</v>
      </c>
      <c r="J170" s="5">
        <v>2</v>
      </c>
      <c r="K170" s="5">
        <v>10</v>
      </c>
      <c r="L170" s="5">
        <v>2018</v>
      </c>
      <c r="M170" s="17">
        <v>0</v>
      </c>
      <c r="N170" s="17">
        <v>13.2</v>
      </c>
      <c r="O170" s="17">
        <v>5</v>
      </c>
      <c r="P170" s="17">
        <v>8.2</v>
      </c>
      <c r="Q170" s="17"/>
    </row>
    <row r="171" ht="22.5" spans="1:17">
      <c r="A171" s="5">
        <v>45</v>
      </c>
      <c r="B171" s="5" t="s">
        <v>935</v>
      </c>
      <c r="C171" s="5" t="s">
        <v>804</v>
      </c>
      <c r="D171" s="13" t="s">
        <v>1632</v>
      </c>
      <c r="E171" s="5" t="s">
        <v>944</v>
      </c>
      <c r="F171" s="13" t="s">
        <v>1496</v>
      </c>
      <c r="G171" s="5" t="s">
        <v>1497</v>
      </c>
      <c r="H171" s="5">
        <v>2</v>
      </c>
      <c r="I171" s="5">
        <v>1</v>
      </c>
      <c r="J171" s="5">
        <v>2</v>
      </c>
      <c r="K171" s="5">
        <v>10</v>
      </c>
      <c r="L171" s="5">
        <v>2018</v>
      </c>
      <c r="M171" s="17">
        <v>0</v>
      </c>
      <c r="N171" s="17">
        <v>16.8</v>
      </c>
      <c r="O171" s="17">
        <v>5</v>
      </c>
      <c r="P171" s="17">
        <v>11.8</v>
      </c>
      <c r="Q171" s="17"/>
    </row>
    <row r="172" ht="22.5" spans="1:17">
      <c r="A172" s="5">
        <v>46</v>
      </c>
      <c r="B172" s="5" t="s">
        <v>935</v>
      </c>
      <c r="C172" s="5" t="s">
        <v>804</v>
      </c>
      <c r="D172" s="13" t="s">
        <v>1633</v>
      </c>
      <c r="E172" s="5" t="s">
        <v>944</v>
      </c>
      <c r="F172" s="13" t="s">
        <v>1496</v>
      </c>
      <c r="G172" s="5" t="s">
        <v>1497</v>
      </c>
      <c r="H172" s="5">
        <v>2</v>
      </c>
      <c r="I172" s="5">
        <v>1</v>
      </c>
      <c r="J172" s="5">
        <v>2</v>
      </c>
      <c r="K172" s="5">
        <v>10</v>
      </c>
      <c r="L172" s="5">
        <v>2018</v>
      </c>
      <c r="M172" s="17">
        <v>0</v>
      </c>
      <c r="N172" s="17">
        <v>16.8</v>
      </c>
      <c r="O172" s="17">
        <v>5</v>
      </c>
      <c r="P172" s="17">
        <v>11.8</v>
      </c>
      <c r="Q172" s="17"/>
    </row>
    <row r="173" ht="22.5" spans="1:17">
      <c r="A173" s="5">
        <v>47</v>
      </c>
      <c r="B173" s="5" t="s">
        <v>935</v>
      </c>
      <c r="C173" s="5" t="s">
        <v>804</v>
      </c>
      <c r="D173" s="13" t="s">
        <v>1634</v>
      </c>
      <c r="E173" s="5" t="s">
        <v>944</v>
      </c>
      <c r="F173" s="13" t="s">
        <v>1496</v>
      </c>
      <c r="G173" s="5" t="s">
        <v>1497</v>
      </c>
      <c r="H173" s="5">
        <v>2</v>
      </c>
      <c r="I173" s="5">
        <v>1</v>
      </c>
      <c r="J173" s="5">
        <v>2</v>
      </c>
      <c r="K173" s="5">
        <v>10</v>
      </c>
      <c r="L173" s="5">
        <v>2018</v>
      </c>
      <c r="M173" s="17">
        <v>0</v>
      </c>
      <c r="N173" s="17">
        <v>16.8</v>
      </c>
      <c r="O173" s="17">
        <v>5</v>
      </c>
      <c r="P173" s="17">
        <v>11.8</v>
      </c>
      <c r="Q173" s="17"/>
    </row>
    <row r="174" ht="22.5" spans="1:17">
      <c r="A174" s="5">
        <v>48</v>
      </c>
      <c r="B174" s="5" t="s">
        <v>935</v>
      </c>
      <c r="C174" s="5" t="s">
        <v>804</v>
      </c>
      <c r="D174" s="13" t="s">
        <v>1635</v>
      </c>
      <c r="E174" s="5" t="s">
        <v>944</v>
      </c>
      <c r="F174" s="13" t="s">
        <v>1636</v>
      </c>
      <c r="G174" s="5" t="s">
        <v>1637</v>
      </c>
      <c r="H174" s="5">
        <v>2</v>
      </c>
      <c r="I174" s="5">
        <v>1</v>
      </c>
      <c r="J174" s="5">
        <v>2</v>
      </c>
      <c r="K174" s="5">
        <v>10</v>
      </c>
      <c r="L174" s="5">
        <v>2018</v>
      </c>
      <c r="M174" s="17">
        <v>0</v>
      </c>
      <c r="N174" s="17">
        <v>14.7</v>
      </c>
      <c r="O174" s="17">
        <v>5</v>
      </c>
      <c r="P174" s="17">
        <v>9.7</v>
      </c>
      <c r="Q174" s="17"/>
    </row>
    <row r="175" ht="22.5" spans="1:17">
      <c r="A175" s="5">
        <v>49</v>
      </c>
      <c r="B175" s="5" t="s">
        <v>935</v>
      </c>
      <c r="C175" s="5" t="s">
        <v>804</v>
      </c>
      <c r="D175" s="13" t="s">
        <v>1638</v>
      </c>
      <c r="E175" s="5" t="s">
        <v>944</v>
      </c>
      <c r="F175" s="13" t="s">
        <v>1636</v>
      </c>
      <c r="G175" s="5" t="s">
        <v>1637</v>
      </c>
      <c r="H175" s="5">
        <v>2</v>
      </c>
      <c r="I175" s="5">
        <v>1</v>
      </c>
      <c r="J175" s="5">
        <v>2</v>
      </c>
      <c r="K175" s="5">
        <v>10</v>
      </c>
      <c r="L175" s="5">
        <v>2018</v>
      </c>
      <c r="M175" s="17">
        <v>0</v>
      </c>
      <c r="N175" s="17">
        <v>14.7</v>
      </c>
      <c r="O175" s="17">
        <v>5</v>
      </c>
      <c r="P175" s="17">
        <v>9.7</v>
      </c>
      <c r="Q175" s="17"/>
    </row>
    <row r="176" ht="22.5" spans="1:17">
      <c r="A176" s="5">
        <v>50</v>
      </c>
      <c r="B176" s="5" t="s">
        <v>935</v>
      </c>
      <c r="C176" s="5" t="s">
        <v>804</v>
      </c>
      <c r="D176" s="13" t="s">
        <v>1639</v>
      </c>
      <c r="E176" s="5" t="s">
        <v>944</v>
      </c>
      <c r="F176" s="13" t="s">
        <v>1636</v>
      </c>
      <c r="G176" s="5" t="s">
        <v>1637</v>
      </c>
      <c r="H176" s="5">
        <v>2</v>
      </c>
      <c r="I176" s="5">
        <v>1</v>
      </c>
      <c r="J176" s="5">
        <v>2</v>
      </c>
      <c r="K176" s="5">
        <v>10</v>
      </c>
      <c r="L176" s="5">
        <v>2018</v>
      </c>
      <c r="M176" s="17">
        <v>0</v>
      </c>
      <c r="N176" s="17">
        <v>14.7</v>
      </c>
      <c r="O176" s="17">
        <v>5</v>
      </c>
      <c r="P176" s="17">
        <v>9.7</v>
      </c>
      <c r="Q176" s="17"/>
    </row>
    <row r="177" ht="22.5" spans="1:17">
      <c r="A177" s="5">
        <v>51</v>
      </c>
      <c r="B177" s="5" t="s">
        <v>935</v>
      </c>
      <c r="C177" s="5" t="s">
        <v>804</v>
      </c>
      <c r="D177" s="13" t="s">
        <v>1640</v>
      </c>
      <c r="E177" s="5" t="s">
        <v>944</v>
      </c>
      <c r="F177" s="13" t="s">
        <v>1636</v>
      </c>
      <c r="G177" s="5" t="s">
        <v>1637</v>
      </c>
      <c r="H177" s="5">
        <v>2</v>
      </c>
      <c r="I177" s="5">
        <v>1</v>
      </c>
      <c r="J177" s="5">
        <v>2</v>
      </c>
      <c r="K177" s="5">
        <v>10</v>
      </c>
      <c r="L177" s="5">
        <v>2018</v>
      </c>
      <c r="M177" s="17">
        <v>0</v>
      </c>
      <c r="N177" s="17">
        <v>14.7</v>
      </c>
      <c r="O177" s="17">
        <v>5</v>
      </c>
      <c r="P177" s="17">
        <v>9.7</v>
      </c>
      <c r="Q177" s="17"/>
    </row>
    <row r="178" ht="22.5" spans="1:17">
      <c r="A178" s="5">
        <v>52</v>
      </c>
      <c r="B178" s="5" t="s">
        <v>935</v>
      </c>
      <c r="C178" s="5" t="s">
        <v>804</v>
      </c>
      <c r="D178" s="13" t="s">
        <v>1641</v>
      </c>
      <c r="E178" s="5" t="s">
        <v>944</v>
      </c>
      <c r="F178" s="13" t="s">
        <v>1636</v>
      </c>
      <c r="G178" s="5" t="s">
        <v>1637</v>
      </c>
      <c r="H178" s="5">
        <v>2</v>
      </c>
      <c r="I178" s="5">
        <v>1</v>
      </c>
      <c r="J178" s="5">
        <v>2</v>
      </c>
      <c r="K178" s="5">
        <v>10</v>
      </c>
      <c r="L178" s="5">
        <v>2018</v>
      </c>
      <c r="M178" s="17">
        <v>0</v>
      </c>
      <c r="N178" s="17">
        <v>14.7</v>
      </c>
      <c r="O178" s="17">
        <v>5</v>
      </c>
      <c r="P178" s="17">
        <v>9.7</v>
      </c>
      <c r="Q178" s="17"/>
    </row>
    <row r="179" ht="22.5" spans="1:17">
      <c r="A179" s="5">
        <v>53</v>
      </c>
      <c r="B179" s="5" t="s">
        <v>935</v>
      </c>
      <c r="C179" s="5" t="s">
        <v>804</v>
      </c>
      <c r="D179" s="13" t="s">
        <v>1642</v>
      </c>
      <c r="E179" s="5" t="s">
        <v>944</v>
      </c>
      <c r="F179" s="13" t="s">
        <v>1636</v>
      </c>
      <c r="G179" s="5" t="s">
        <v>1637</v>
      </c>
      <c r="H179" s="5">
        <v>2</v>
      </c>
      <c r="I179" s="5">
        <v>1</v>
      </c>
      <c r="J179" s="5">
        <v>2</v>
      </c>
      <c r="K179" s="5">
        <v>10</v>
      </c>
      <c r="L179" s="5">
        <v>2018</v>
      </c>
      <c r="M179" s="17">
        <v>0</v>
      </c>
      <c r="N179" s="17">
        <v>14.7</v>
      </c>
      <c r="O179" s="17">
        <v>5</v>
      </c>
      <c r="P179" s="17">
        <v>9.7</v>
      </c>
      <c r="Q179" s="17"/>
    </row>
    <row r="180" ht="22.5" spans="1:17">
      <c r="A180" s="5">
        <v>54</v>
      </c>
      <c r="B180" s="5" t="s">
        <v>935</v>
      </c>
      <c r="C180" s="5" t="s">
        <v>804</v>
      </c>
      <c r="D180" s="13" t="s">
        <v>1643</v>
      </c>
      <c r="E180" s="5" t="s">
        <v>944</v>
      </c>
      <c r="F180" s="13" t="s">
        <v>998</v>
      </c>
      <c r="G180" s="5" t="s">
        <v>999</v>
      </c>
      <c r="H180" s="5">
        <v>2</v>
      </c>
      <c r="I180" s="5">
        <v>1</v>
      </c>
      <c r="J180" s="5">
        <v>2</v>
      </c>
      <c r="K180" s="5">
        <v>10</v>
      </c>
      <c r="L180" s="5">
        <v>2018</v>
      </c>
      <c r="M180" s="17">
        <v>0</v>
      </c>
      <c r="N180" s="17">
        <v>13.2</v>
      </c>
      <c r="O180" s="17">
        <v>5</v>
      </c>
      <c r="P180" s="17">
        <v>8.2</v>
      </c>
      <c r="Q180" s="17"/>
    </row>
    <row r="181" ht="22.5" spans="1:17">
      <c r="A181" s="5">
        <v>55</v>
      </c>
      <c r="B181" s="5" t="s">
        <v>935</v>
      </c>
      <c r="C181" s="5" t="s">
        <v>804</v>
      </c>
      <c r="D181" s="13" t="s">
        <v>1644</v>
      </c>
      <c r="E181" s="5" t="s">
        <v>940</v>
      </c>
      <c r="F181" s="13" t="s">
        <v>998</v>
      </c>
      <c r="G181" s="5" t="s">
        <v>999</v>
      </c>
      <c r="H181" s="5">
        <v>2</v>
      </c>
      <c r="I181" s="5">
        <v>1</v>
      </c>
      <c r="J181" s="5">
        <v>2</v>
      </c>
      <c r="K181" s="5">
        <v>10</v>
      </c>
      <c r="L181" s="5">
        <v>2018</v>
      </c>
      <c r="M181" s="17">
        <v>0</v>
      </c>
      <c r="N181" s="17">
        <v>13.2</v>
      </c>
      <c r="O181" s="17">
        <v>5</v>
      </c>
      <c r="P181" s="17">
        <v>8.2</v>
      </c>
      <c r="Q181" s="17"/>
    </row>
    <row r="182" ht="22.5" spans="1:17">
      <c r="A182" s="5">
        <v>56</v>
      </c>
      <c r="B182" s="5" t="s">
        <v>935</v>
      </c>
      <c r="C182" s="5" t="s">
        <v>804</v>
      </c>
      <c r="D182" s="13" t="s">
        <v>1645</v>
      </c>
      <c r="E182" s="5" t="s">
        <v>940</v>
      </c>
      <c r="F182" s="13" t="s">
        <v>998</v>
      </c>
      <c r="G182" s="5" t="s">
        <v>999</v>
      </c>
      <c r="H182" s="5">
        <v>2</v>
      </c>
      <c r="I182" s="5">
        <v>1</v>
      </c>
      <c r="J182" s="5">
        <v>2</v>
      </c>
      <c r="K182" s="5">
        <v>10</v>
      </c>
      <c r="L182" s="5">
        <v>2018</v>
      </c>
      <c r="M182" s="17">
        <v>0</v>
      </c>
      <c r="N182" s="17">
        <v>13.2</v>
      </c>
      <c r="O182" s="17">
        <v>5</v>
      </c>
      <c r="P182" s="17">
        <v>8.2</v>
      </c>
      <c r="Q182" s="17"/>
    </row>
    <row r="183" ht="22.5" spans="1:17">
      <c r="A183" s="5">
        <v>57</v>
      </c>
      <c r="B183" s="5" t="s">
        <v>935</v>
      </c>
      <c r="C183" s="5" t="s">
        <v>815</v>
      </c>
      <c r="D183" s="13" t="s">
        <v>1646</v>
      </c>
      <c r="E183" s="5" t="s">
        <v>940</v>
      </c>
      <c r="F183" s="13" t="s">
        <v>1001</v>
      </c>
      <c r="G183" s="5" t="s">
        <v>1153</v>
      </c>
      <c r="H183" s="5">
        <v>1.5</v>
      </c>
      <c r="I183" s="5">
        <v>1</v>
      </c>
      <c r="J183" s="5">
        <v>1.5</v>
      </c>
      <c r="K183" s="5">
        <v>8</v>
      </c>
      <c r="L183" s="5" t="s">
        <v>90</v>
      </c>
      <c r="M183" s="17">
        <v>0</v>
      </c>
      <c r="N183" s="17">
        <v>11.9</v>
      </c>
      <c r="O183" s="17">
        <v>5</v>
      </c>
      <c r="P183" s="17">
        <v>6.9</v>
      </c>
      <c r="Q183" s="17"/>
    </row>
    <row r="184" ht="22.5" spans="1:17">
      <c r="A184" s="5">
        <v>58</v>
      </c>
      <c r="B184" s="5" t="s">
        <v>935</v>
      </c>
      <c r="C184" s="5" t="s">
        <v>815</v>
      </c>
      <c r="D184" s="13" t="s">
        <v>1647</v>
      </c>
      <c r="E184" s="5" t="s">
        <v>940</v>
      </c>
      <c r="F184" s="13" t="s">
        <v>1004</v>
      </c>
      <c r="G184" s="5" t="s">
        <v>1002</v>
      </c>
      <c r="H184" s="5">
        <v>1.5</v>
      </c>
      <c r="I184" s="5">
        <v>1</v>
      </c>
      <c r="J184" s="5">
        <v>1.5</v>
      </c>
      <c r="K184" s="5">
        <v>4.5</v>
      </c>
      <c r="L184" s="5" t="s">
        <v>90</v>
      </c>
      <c r="M184" s="17">
        <v>0</v>
      </c>
      <c r="N184" s="17">
        <v>7.2</v>
      </c>
      <c r="O184" s="17">
        <v>5</v>
      </c>
      <c r="P184" s="17">
        <v>2.2</v>
      </c>
      <c r="Q184" s="17"/>
    </row>
    <row r="185" ht="22.5" spans="1:17">
      <c r="A185" s="5">
        <v>59</v>
      </c>
      <c r="B185" s="5" t="s">
        <v>935</v>
      </c>
      <c r="C185" s="5" t="s">
        <v>815</v>
      </c>
      <c r="D185" s="13" t="s">
        <v>1648</v>
      </c>
      <c r="E185" s="5" t="s">
        <v>940</v>
      </c>
      <c r="F185" s="13" t="s">
        <v>1006</v>
      </c>
      <c r="G185" s="5" t="s">
        <v>1007</v>
      </c>
      <c r="H185" s="5">
        <v>1.5</v>
      </c>
      <c r="I185" s="5">
        <v>1</v>
      </c>
      <c r="J185" s="5">
        <v>1.5</v>
      </c>
      <c r="K185" s="5">
        <v>10</v>
      </c>
      <c r="L185" s="5" t="s">
        <v>90</v>
      </c>
      <c r="M185" s="17">
        <v>0</v>
      </c>
      <c r="N185" s="17">
        <v>20.1</v>
      </c>
      <c r="O185" s="17">
        <v>5</v>
      </c>
      <c r="P185" s="17">
        <v>15.1</v>
      </c>
      <c r="Q185" s="17"/>
    </row>
    <row r="186" ht="22.5" spans="1:17">
      <c r="A186" s="5">
        <v>60</v>
      </c>
      <c r="B186" s="5" t="s">
        <v>935</v>
      </c>
      <c r="C186" s="5" t="s">
        <v>820</v>
      </c>
      <c r="D186" s="13" t="s">
        <v>1649</v>
      </c>
      <c r="E186" s="5" t="s">
        <v>940</v>
      </c>
      <c r="F186" s="13" t="s">
        <v>1650</v>
      </c>
      <c r="G186" s="5" t="s">
        <v>1651</v>
      </c>
      <c r="H186" s="5">
        <v>2</v>
      </c>
      <c r="I186" s="5">
        <v>1</v>
      </c>
      <c r="J186" s="5" t="s">
        <v>1652</v>
      </c>
      <c r="K186" s="5">
        <v>5.5</v>
      </c>
      <c r="L186" s="5" t="s">
        <v>90</v>
      </c>
      <c r="M186" s="17">
        <v>0</v>
      </c>
      <c r="N186" s="17">
        <v>9.4</v>
      </c>
      <c r="O186" s="17">
        <v>5</v>
      </c>
      <c r="P186" s="17">
        <v>4.4</v>
      </c>
      <c r="Q186" s="17"/>
    </row>
    <row r="187" ht="33.75" spans="1:17">
      <c r="A187" s="5">
        <v>61</v>
      </c>
      <c r="B187" s="5" t="s">
        <v>935</v>
      </c>
      <c r="C187" s="5" t="s">
        <v>820</v>
      </c>
      <c r="D187" s="13" t="s">
        <v>1653</v>
      </c>
      <c r="E187" s="5" t="s">
        <v>940</v>
      </c>
      <c r="F187" s="13" t="s">
        <v>1187</v>
      </c>
      <c r="G187" s="5" t="s">
        <v>1188</v>
      </c>
      <c r="H187" s="5">
        <v>2</v>
      </c>
      <c r="I187" s="5">
        <v>1</v>
      </c>
      <c r="J187" s="5" t="s">
        <v>1652</v>
      </c>
      <c r="K187" s="5">
        <v>5.5</v>
      </c>
      <c r="L187" s="5" t="s">
        <v>90</v>
      </c>
      <c r="M187" s="17">
        <v>0</v>
      </c>
      <c r="N187" s="17">
        <v>11.7</v>
      </c>
      <c r="O187" s="17">
        <v>5</v>
      </c>
      <c r="P187" s="17">
        <v>6.7</v>
      </c>
      <c r="Q187" s="17"/>
    </row>
    <row r="188" ht="22.5" spans="1:17">
      <c r="A188" s="5">
        <v>62</v>
      </c>
      <c r="B188" s="5" t="s">
        <v>935</v>
      </c>
      <c r="C188" s="5" t="s">
        <v>820</v>
      </c>
      <c r="D188" s="13" t="s">
        <v>1654</v>
      </c>
      <c r="E188" s="5" t="s">
        <v>940</v>
      </c>
      <c r="F188" s="13" t="s">
        <v>1191</v>
      </c>
      <c r="G188" s="5" t="s">
        <v>1192</v>
      </c>
      <c r="H188" s="5">
        <v>2</v>
      </c>
      <c r="I188" s="5">
        <v>1</v>
      </c>
      <c r="J188" s="5" t="s">
        <v>1652</v>
      </c>
      <c r="K188" s="5">
        <v>5.5</v>
      </c>
      <c r="L188" s="5" t="s">
        <v>90</v>
      </c>
      <c r="M188" s="17">
        <v>0</v>
      </c>
      <c r="N188" s="17">
        <v>8.5</v>
      </c>
      <c r="O188" s="17">
        <v>5</v>
      </c>
      <c r="P188" s="17">
        <v>3.5</v>
      </c>
      <c r="Q188" s="17"/>
    </row>
    <row r="189" ht="22.5" spans="1:17">
      <c r="A189" s="5">
        <v>63</v>
      </c>
      <c r="B189" s="5" t="s">
        <v>935</v>
      </c>
      <c r="C189" s="5" t="s">
        <v>820</v>
      </c>
      <c r="D189" s="13" t="s">
        <v>1655</v>
      </c>
      <c r="E189" s="5" t="s">
        <v>940</v>
      </c>
      <c r="F189" s="13" t="s">
        <v>1194</v>
      </c>
      <c r="G189" s="5" t="s">
        <v>1195</v>
      </c>
      <c r="H189" s="5">
        <v>2</v>
      </c>
      <c r="I189" s="5">
        <v>1</v>
      </c>
      <c r="J189" s="5" t="s">
        <v>1652</v>
      </c>
      <c r="K189" s="5">
        <v>5.5</v>
      </c>
      <c r="L189" s="5" t="s">
        <v>90</v>
      </c>
      <c r="M189" s="17">
        <v>0</v>
      </c>
      <c r="N189" s="17">
        <v>11.5</v>
      </c>
      <c r="O189" s="17">
        <v>5</v>
      </c>
      <c r="P189" s="17">
        <v>6.5</v>
      </c>
      <c r="Q189" s="17"/>
    </row>
    <row r="190" ht="22.5" spans="1:17">
      <c r="A190" s="5">
        <v>64</v>
      </c>
      <c r="B190" s="5" t="s">
        <v>935</v>
      </c>
      <c r="C190" s="5" t="s">
        <v>820</v>
      </c>
      <c r="D190" s="13" t="s">
        <v>1655</v>
      </c>
      <c r="E190" s="5" t="s">
        <v>940</v>
      </c>
      <c r="F190" s="13" t="s">
        <v>1656</v>
      </c>
      <c r="G190" s="5" t="s">
        <v>1657</v>
      </c>
      <c r="H190" s="5">
        <v>2</v>
      </c>
      <c r="I190" s="5">
        <v>1</v>
      </c>
      <c r="J190" s="5" t="s">
        <v>1652</v>
      </c>
      <c r="K190" s="5">
        <v>5.5</v>
      </c>
      <c r="L190" s="5" t="s">
        <v>90</v>
      </c>
      <c r="M190" s="17">
        <v>0</v>
      </c>
      <c r="N190" s="17">
        <v>8.5</v>
      </c>
      <c r="O190" s="17">
        <v>5</v>
      </c>
      <c r="P190" s="17">
        <v>3.5</v>
      </c>
      <c r="Q190" s="17"/>
    </row>
    <row r="191" spans="1:17">
      <c r="A191" s="5">
        <v>65</v>
      </c>
      <c r="B191" s="5" t="s">
        <v>935</v>
      </c>
      <c r="C191" s="5" t="s">
        <v>820</v>
      </c>
      <c r="D191" s="13" t="s">
        <v>1658</v>
      </c>
      <c r="E191" s="5" t="s">
        <v>940</v>
      </c>
      <c r="F191" s="13" t="s">
        <v>1395</v>
      </c>
      <c r="G191" s="5" t="s">
        <v>1396</v>
      </c>
      <c r="H191" s="5">
        <v>2</v>
      </c>
      <c r="I191" s="5">
        <v>1</v>
      </c>
      <c r="J191" s="5" t="s">
        <v>1652</v>
      </c>
      <c r="K191" s="5">
        <v>5.5</v>
      </c>
      <c r="L191" s="5" t="s">
        <v>90</v>
      </c>
      <c r="M191" s="17">
        <v>0</v>
      </c>
      <c r="N191" s="17">
        <v>8.5</v>
      </c>
      <c r="O191" s="17">
        <v>5</v>
      </c>
      <c r="P191" s="17">
        <v>3.5</v>
      </c>
      <c r="Q191" s="17"/>
    </row>
    <row r="192" ht="22.5" spans="1:17">
      <c r="A192" s="5">
        <v>66</v>
      </c>
      <c r="B192" s="5" t="s">
        <v>935</v>
      </c>
      <c r="C192" s="5" t="s">
        <v>820</v>
      </c>
      <c r="D192" s="13" t="s">
        <v>1659</v>
      </c>
      <c r="E192" s="5" t="s">
        <v>940</v>
      </c>
      <c r="F192" s="13" t="s">
        <v>1225</v>
      </c>
      <c r="G192" s="5" t="s">
        <v>1226</v>
      </c>
      <c r="H192" s="5">
        <v>2</v>
      </c>
      <c r="I192" s="5">
        <v>1</v>
      </c>
      <c r="J192" s="5" t="s">
        <v>1652</v>
      </c>
      <c r="K192" s="5">
        <v>5.5</v>
      </c>
      <c r="L192" s="5" t="s">
        <v>90</v>
      </c>
      <c r="M192" s="17">
        <v>0</v>
      </c>
      <c r="N192" s="17">
        <v>8.5</v>
      </c>
      <c r="O192" s="17">
        <v>5</v>
      </c>
      <c r="P192" s="17">
        <v>3.5</v>
      </c>
      <c r="Q192" s="17"/>
    </row>
    <row r="193" spans="1:17">
      <c r="A193" s="5">
        <v>67</v>
      </c>
      <c r="B193" s="5" t="s">
        <v>935</v>
      </c>
      <c r="C193" s="5" t="s">
        <v>820</v>
      </c>
      <c r="D193" s="13" t="s">
        <v>1660</v>
      </c>
      <c r="E193" s="5" t="s">
        <v>940</v>
      </c>
      <c r="F193" s="13" t="s">
        <v>1016</v>
      </c>
      <c r="G193" s="5" t="s">
        <v>1017</v>
      </c>
      <c r="H193" s="5">
        <v>2</v>
      </c>
      <c r="I193" s="5">
        <v>1</v>
      </c>
      <c r="J193" s="5" t="s">
        <v>1652</v>
      </c>
      <c r="K193" s="5">
        <v>5.5</v>
      </c>
      <c r="L193" s="5" t="s">
        <v>90</v>
      </c>
      <c r="M193" s="17">
        <v>0</v>
      </c>
      <c r="N193" s="17">
        <v>8.5</v>
      </c>
      <c r="O193" s="17">
        <v>5</v>
      </c>
      <c r="P193" s="17">
        <v>3.5</v>
      </c>
      <c r="Q193" s="17"/>
    </row>
    <row r="194" ht="22.5" spans="1:17">
      <c r="A194" s="5">
        <v>68</v>
      </c>
      <c r="B194" s="5" t="s">
        <v>935</v>
      </c>
      <c r="C194" s="5" t="s">
        <v>820</v>
      </c>
      <c r="D194" s="13" t="s">
        <v>1661</v>
      </c>
      <c r="E194" s="5" t="s">
        <v>940</v>
      </c>
      <c r="F194" s="13" t="s">
        <v>1033</v>
      </c>
      <c r="G194" s="5" t="s">
        <v>1034</v>
      </c>
      <c r="H194" s="5">
        <v>2</v>
      </c>
      <c r="I194" s="5">
        <v>1</v>
      </c>
      <c r="J194" s="5" t="s">
        <v>1652</v>
      </c>
      <c r="K194" s="5">
        <v>5.5</v>
      </c>
      <c r="L194" s="5" t="s">
        <v>90</v>
      </c>
      <c r="M194" s="17">
        <v>0</v>
      </c>
      <c r="N194" s="17">
        <v>8.5</v>
      </c>
      <c r="O194" s="17">
        <v>5</v>
      </c>
      <c r="P194" s="17">
        <v>3.5</v>
      </c>
      <c r="Q194" s="17"/>
    </row>
    <row r="195" ht="22.5" spans="1:17">
      <c r="A195" s="5">
        <v>69</v>
      </c>
      <c r="B195" s="5" t="s">
        <v>935</v>
      </c>
      <c r="C195" s="5" t="s">
        <v>820</v>
      </c>
      <c r="D195" s="13" t="s">
        <v>1662</v>
      </c>
      <c r="E195" s="5" t="s">
        <v>940</v>
      </c>
      <c r="F195" s="13" t="s">
        <v>1045</v>
      </c>
      <c r="G195" s="5" t="s">
        <v>1046</v>
      </c>
      <c r="H195" s="5">
        <v>2</v>
      </c>
      <c r="I195" s="5">
        <v>1</v>
      </c>
      <c r="J195" s="5" t="s">
        <v>1652</v>
      </c>
      <c r="K195" s="5">
        <v>5.5</v>
      </c>
      <c r="L195" s="5" t="s">
        <v>90</v>
      </c>
      <c r="M195" s="17">
        <v>0</v>
      </c>
      <c r="N195" s="17">
        <v>8.5</v>
      </c>
      <c r="O195" s="17">
        <v>5</v>
      </c>
      <c r="P195" s="17">
        <v>3.5</v>
      </c>
      <c r="Q195" s="17"/>
    </row>
    <row r="196" ht="22.5" spans="1:17">
      <c r="A196" s="5">
        <v>70</v>
      </c>
      <c r="B196" s="5" t="s">
        <v>935</v>
      </c>
      <c r="C196" s="5" t="s">
        <v>820</v>
      </c>
      <c r="D196" s="13" t="s">
        <v>1663</v>
      </c>
      <c r="E196" s="5" t="s">
        <v>940</v>
      </c>
      <c r="F196" s="13" t="s">
        <v>1060</v>
      </c>
      <c r="G196" s="5" t="s">
        <v>1061</v>
      </c>
      <c r="H196" s="5">
        <v>2</v>
      </c>
      <c r="I196" s="5">
        <v>1</v>
      </c>
      <c r="J196" s="5" t="s">
        <v>1652</v>
      </c>
      <c r="K196" s="5">
        <v>5.5</v>
      </c>
      <c r="L196" s="5" t="s">
        <v>90</v>
      </c>
      <c r="M196" s="17">
        <v>0</v>
      </c>
      <c r="N196" s="17">
        <v>8.5</v>
      </c>
      <c r="O196" s="17">
        <v>5</v>
      </c>
      <c r="P196" s="17">
        <v>3.5</v>
      </c>
      <c r="Q196" s="17"/>
    </row>
    <row r="197" ht="22.5" spans="1:17">
      <c r="A197" s="5">
        <v>71</v>
      </c>
      <c r="B197" s="5" t="s">
        <v>935</v>
      </c>
      <c r="C197" s="5" t="s">
        <v>820</v>
      </c>
      <c r="D197" s="13" t="s">
        <v>1664</v>
      </c>
      <c r="E197" s="5" t="s">
        <v>940</v>
      </c>
      <c r="F197" s="13" t="s">
        <v>1088</v>
      </c>
      <c r="G197" s="5" t="s">
        <v>1089</v>
      </c>
      <c r="H197" s="5">
        <v>2</v>
      </c>
      <c r="I197" s="5">
        <v>1</v>
      </c>
      <c r="J197" s="5" t="s">
        <v>1652</v>
      </c>
      <c r="K197" s="5">
        <v>5.5</v>
      </c>
      <c r="L197" s="5" t="s">
        <v>90</v>
      </c>
      <c r="M197" s="17">
        <v>0</v>
      </c>
      <c r="N197" s="17">
        <v>8.5</v>
      </c>
      <c r="O197" s="17">
        <v>5</v>
      </c>
      <c r="P197" s="17">
        <v>3.5</v>
      </c>
      <c r="Q197" s="17"/>
    </row>
    <row r="198" ht="22.5" spans="1:17">
      <c r="A198" s="5">
        <v>72</v>
      </c>
      <c r="B198" s="5" t="s">
        <v>935</v>
      </c>
      <c r="C198" s="5" t="s">
        <v>820</v>
      </c>
      <c r="D198" s="13" t="s">
        <v>1665</v>
      </c>
      <c r="E198" s="5" t="s">
        <v>940</v>
      </c>
      <c r="F198" s="13" t="s">
        <v>1088</v>
      </c>
      <c r="G198" s="5" t="s">
        <v>1089</v>
      </c>
      <c r="H198" s="5">
        <v>2</v>
      </c>
      <c r="I198" s="5">
        <v>1</v>
      </c>
      <c r="J198" s="5" t="s">
        <v>1652</v>
      </c>
      <c r="K198" s="5">
        <v>5.5</v>
      </c>
      <c r="L198" s="5" t="s">
        <v>90</v>
      </c>
      <c r="M198" s="17">
        <v>0</v>
      </c>
      <c r="N198" s="17">
        <v>10.7</v>
      </c>
      <c r="O198" s="17">
        <v>5</v>
      </c>
      <c r="P198" s="17">
        <v>5.7</v>
      </c>
      <c r="Q198" s="17"/>
    </row>
    <row r="199" ht="22.5" spans="1:17">
      <c r="A199" s="5">
        <v>73</v>
      </c>
      <c r="B199" s="5" t="s">
        <v>935</v>
      </c>
      <c r="C199" s="5" t="s">
        <v>820</v>
      </c>
      <c r="D199" s="13" t="s">
        <v>1666</v>
      </c>
      <c r="E199" s="5" t="s">
        <v>940</v>
      </c>
      <c r="F199" s="13" t="s">
        <v>1088</v>
      </c>
      <c r="G199" s="5" t="s">
        <v>1089</v>
      </c>
      <c r="H199" s="5">
        <v>2</v>
      </c>
      <c r="I199" s="5">
        <v>1</v>
      </c>
      <c r="J199" s="5" t="s">
        <v>1652</v>
      </c>
      <c r="K199" s="5">
        <v>5.5</v>
      </c>
      <c r="L199" s="5" t="s">
        <v>90</v>
      </c>
      <c r="M199" s="17">
        <v>0</v>
      </c>
      <c r="N199" s="17">
        <v>8.5</v>
      </c>
      <c r="O199" s="17">
        <v>5</v>
      </c>
      <c r="P199" s="17">
        <v>3.5</v>
      </c>
      <c r="Q199" s="17"/>
    </row>
    <row r="200" ht="33.75" spans="1:17">
      <c r="A200" s="5">
        <v>74</v>
      </c>
      <c r="B200" s="21" t="s">
        <v>935</v>
      </c>
      <c r="C200" s="21" t="s">
        <v>820</v>
      </c>
      <c r="D200" s="22" t="s">
        <v>1667</v>
      </c>
      <c r="E200" s="5" t="s">
        <v>944</v>
      </c>
      <c r="F200" s="22" t="s">
        <v>1080</v>
      </c>
      <c r="G200" s="5" t="s">
        <v>1078</v>
      </c>
      <c r="H200" s="5">
        <v>2</v>
      </c>
      <c r="I200" s="5">
        <v>1</v>
      </c>
      <c r="J200" s="5">
        <v>2</v>
      </c>
      <c r="K200" s="5">
        <v>5.5</v>
      </c>
      <c r="L200" s="5">
        <v>2017</v>
      </c>
      <c r="M200" s="17">
        <v>0</v>
      </c>
      <c r="N200" s="17">
        <v>8.5</v>
      </c>
      <c r="O200" s="17">
        <v>5</v>
      </c>
      <c r="P200" s="17">
        <v>3.5</v>
      </c>
      <c r="Q200" s="17"/>
    </row>
    <row r="201" ht="33.75" spans="1:17">
      <c r="A201" s="5">
        <v>75</v>
      </c>
      <c r="B201" s="21" t="s">
        <v>935</v>
      </c>
      <c r="C201" s="21" t="s">
        <v>820</v>
      </c>
      <c r="D201" s="22" t="s">
        <v>1668</v>
      </c>
      <c r="E201" s="5" t="s">
        <v>944</v>
      </c>
      <c r="F201" s="22" t="s">
        <v>1080</v>
      </c>
      <c r="G201" s="5" t="s">
        <v>1078</v>
      </c>
      <c r="H201" s="5">
        <v>2</v>
      </c>
      <c r="I201" s="5">
        <v>1</v>
      </c>
      <c r="J201" s="5">
        <v>2</v>
      </c>
      <c r="K201" s="5">
        <v>5.5</v>
      </c>
      <c r="L201" s="5">
        <v>2017</v>
      </c>
      <c r="M201" s="17">
        <v>0</v>
      </c>
      <c r="N201" s="17">
        <v>8.5</v>
      </c>
      <c r="O201" s="17">
        <v>5</v>
      </c>
      <c r="P201" s="17">
        <v>3.5</v>
      </c>
      <c r="Q201" s="17"/>
    </row>
    <row r="202" ht="33.75" spans="1:17">
      <c r="A202" s="5">
        <v>76</v>
      </c>
      <c r="B202" s="21" t="s">
        <v>935</v>
      </c>
      <c r="C202" s="21" t="s">
        <v>820</v>
      </c>
      <c r="D202" s="22" t="s">
        <v>1669</v>
      </c>
      <c r="E202" s="5" t="s">
        <v>944</v>
      </c>
      <c r="F202" s="22" t="s">
        <v>1080</v>
      </c>
      <c r="G202" s="5" t="s">
        <v>1078</v>
      </c>
      <c r="H202" s="5">
        <v>2</v>
      </c>
      <c r="I202" s="5">
        <v>1</v>
      </c>
      <c r="J202" s="5">
        <v>2</v>
      </c>
      <c r="K202" s="5">
        <v>5.5</v>
      </c>
      <c r="L202" s="5">
        <v>2017</v>
      </c>
      <c r="M202" s="17">
        <v>0</v>
      </c>
      <c r="N202" s="17">
        <v>8.5</v>
      </c>
      <c r="O202" s="17">
        <v>5</v>
      </c>
      <c r="P202" s="17">
        <v>3.5</v>
      </c>
      <c r="Q202" s="17"/>
    </row>
    <row r="203" ht="33.75" spans="1:17">
      <c r="A203" s="5">
        <v>77</v>
      </c>
      <c r="B203" s="21" t="s">
        <v>935</v>
      </c>
      <c r="C203" s="21" t="s">
        <v>820</v>
      </c>
      <c r="D203" s="22" t="s">
        <v>1670</v>
      </c>
      <c r="E203" s="5" t="s">
        <v>944</v>
      </c>
      <c r="F203" s="22" t="s">
        <v>1080</v>
      </c>
      <c r="G203" s="5" t="s">
        <v>1078</v>
      </c>
      <c r="H203" s="5">
        <v>2</v>
      </c>
      <c r="I203" s="5">
        <v>1</v>
      </c>
      <c r="J203" s="5">
        <v>2</v>
      </c>
      <c r="K203" s="5">
        <v>5.5</v>
      </c>
      <c r="L203" s="5">
        <v>2017</v>
      </c>
      <c r="M203" s="17">
        <v>0</v>
      </c>
      <c r="N203" s="17">
        <v>8.5</v>
      </c>
      <c r="O203" s="17">
        <v>5</v>
      </c>
      <c r="P203" s="17">
        <v>3.5</v>
      </c>
      <c r="Q203" s="17"/>
    </row>
    <row r="204" ht="33.75" spans="1:17">
      <c r="A204" s="5">
        <v>78</v>
      </c>
      <c r="B204" s="21" t="s">
        <v>935</v>
      </c>
      <c r="C204" s="21" t="s">
        <v>820</v>
      </c>
      <c r="D204" s="22" t="s">
        <v>1671</v>
      </c>
      <c r="E204" s="5" t="s">
        <v>944</v>
      </c>
      <c r="F204" s="22" t="s">
        <v>1080</v>
      </c>
      <c r="G204" s="5" t="s">
        <v>1078</v>
      </c>
      <c r="H204" s="5">
        <v>2</v>
      </c>
      <c r="I204" s="5">
        <v>1</v>
      </c>
      <c r="J204" s="5">
        <v>2</v>
      </c>
      <c r="K204" s="5">
        <v>5.5</v>
      </c>
      <c r="L204" s="5">
        <v>2017</v>
      </c>
      <c r="M204" s="17">
        <v>0</v>
      </c>
      <c r="N204" s="17">
        <v>8.5</v>
      </c>
      <c r="O204" s="17">
        <v>5</v>
      </c>
      <c r="P204" s="17">
        <v>3.5</v>
      </c>
      <c r="Q204" s="17"/>
    </row>
    <row r="205" ht="33.75" spans="1:17">
      <c r="A205" s="5">
        <v>79</v>
      </c>
      <c r="B205" s="21" t="s">
        <v>935</v>
      </c>
      <c r="C205" s="21" t="s">
        <v>820</v>
      </c>
      <c r="D205" s="22" t="s">
        <v>1672</v>
      </c>
      <c r="E205" s="5" t="s">
        <v>944</v>
      </c>
      <c r="F205" s="22" t="s">
        <v>1080</v>
      </c>
      <c r="G205" s="5" t="s">
        <v>1078</v>
      </c>
      <c r="H205" s="5">
        <v>2</v>
      </c>
      <c r="I205" s="5">
        <v>1</v>
      </c>
      <c r="J205" s="5">
        <v>2</v>
      </c>
      <c r="K205" s="5">
        <v>5.5</v>
      </c>
      <c r="L205" s="5">
        <v>2017</v>
      </c>
      <c r="M205" s="17">
        <v>0</v>
      </c>
      <c r="N205" s="17">
        <v>8.5</v>
      </c>
      <c r="O205" s="17">
        <v>5</v>
      </c>
      <c r="P205" s="17">
        <v>3.5</v>
      </c>
      <c r="Q205" s="17"/>
    </row>
    <row r="206" ht="45" spans="1:17">
      <c r="A206" s="5">
        <v>80</v>
      </c>
      <c r="B206" s="5" t="s">
        <v>935</v>
      </c>
      <c r="C206" s="5" t="s">
        <v>830</v>
      </c>
      <c r="D206" s="13" t="s">
        <v>1673</v>
      </c>
      <c r="E206" s="5" t="s">
        <v>940</v>
      </c>
      <c r="F206" s="13" t="s">
        <v>1239</v>
      </c>
      <c r="G206" s="5" t="s">
        <v>1240</v>
      </c>
      <c r="H206" s="5">
        <v>4</v>
      </c>
      <c r="I206" s="5">
        <v>1</v>
      </c>
      <c r="J206" s="5">
        <v>4</v>
      </c>
      <c r="K206" s="5">
        <v>6</v>
      </c>
      <c r="L206" s="5">
        <v>2018</v>
      </c>
      <c r="M206" s="17">
        <v>0</v>
      </c>
      <c r="N206" s="17">
        <v>9.2</v>
      </c>
      <c r="O206" s="17">
        <v>5</v>
      </c>
      <c r="P206" s="17">
        <v>4.2</v>
      </c>
      <c r="Q206" s="17"/>
    </row>
    <row r="207" ht="33.75" spans="1:17">
      <c r="A207" s="5">
        <v>81</v>
      </c>
      <c r="B207" s="5" t="s">
        <v>935</v>
      </c>
      <c r="C207" s="5" t="s">
        <v>830</v>
      </c>
      <c r="D207" s="13" t="s">
        <v>1674</v>
      </c>
      <c r="E207" s="5" t="s">
        <v>940</v>
      </c>
      <c r="F207" s="13" t="s">
        <v>1239</v>
      </c>
      <c r="G207" s="5" t="s">
        <v>1240</v>
      </c>
      <c r="H207" s="5">
        <v>4</v>
      </c>
      <c r="I207" s="5">
        <v>1</v>
      </c>
      <c r="J207" s="5">
        <v>4</v>
      </c>
      <c r="K207" s="5">
        <v>6</v>
      </c>
      <c r="L207" s="5">
        <v>2018</v>
      </c>
      <c r="M207" s="17">
        <v>0</v>
      </c>
      <c r="N207" s="17">
        <v>8.9</v>
      </c>
      <c r="O207" s="17">
        <v>5</v>
      </c>
      <c r="P207" s="17">
        <v>3.9</v>
      </c>
      <c r="Q207" s="17"/>
    </row>
    <row r="208" ht="33.75" spans="1:17">
      <c r="A208" s="5">
        <v>82</v>
      </c>
      <c r="B208" s="5" t="s">
        <v>935</v>
      </c>
      <c r="C208" s="5" t="s">
        <v>830</v>
      </c>
      <c r="D208" s="13" t="s">
        <v>1675</v>
      </c>
      <c r="E208" s="5" t="s">
        <v>940</v>
      </c>
      <c r="F208" s="13" t="s">
        <v>1676</v>
      </c>
      <c r="G208" s="5" t="s">
        <v>1677</v>
      </c>
      <c r="H208" s="5">
        <v>4</v>
      </c>
      <c r="I208" s="5">
        <v>1</v>
      </c>
      <c r="J208" s="5">
        <v>4</v>
      </c>
      <c r="K208" s="5">
        <v>6</v>
      </c>
      <c r="L208" s="5">
        <v>2018</v>
      </c>
      <c r="M208" s="17">
        <v>0</v>
      </c>
      <c r="N208" s="17">
        <v>9.8</v>
      </c>
      <c r="O208" s="17">
        <v>5</v>
      </c>
      <c r="P208" s="17">
        <v>4.8</v>
      </c>
      <c r="Q208" s="17"/>
    </row>
    <row r="209" ht="33.75" spans="1:17">
      <c r="A209" s="5">
        <v>83</v>
      </c>
      <c r="B209" s="5" t="s">
        <v>935</v>
      </c>
      <c r="C209" s="5" t="s">
        <v>830</v>
      </c>
      <c r="D209" s="13" t="s">
        <v>1678</v>
      </c>
      <c r="E209" s="5" t="s">
        <v>940</v>
      </c>
      <c r="F209" s="13" t="s">
        <v>1679</v>
      </c>
      <c r="G209" s="5" t="s">
        <v>1680</v>
      </c>
      <c r="H209" s="5">
        <v>4</v>
      </c>
      <c r="I209" s="5">
        <v>1</v>
      </c>
      <c r="J209" s="5">
        <v>4</v>
      </c>
      <c r="K209" s="5">
        <v>6</v>
      </c>
      <c r="L209" s="5">
        <v>2018</v>
      </c>
      <c r="M209" s="17">
        <v>0</v>
      </c>
      <c r="N209" s="17">
        <v>10</v>
      </c>
      <c r="O209" s="17">
        <v>5</v>
      </c>
      <c r="P209" s="17">
        <v>5</v>
      </c>
      <c r="Q209" s="17"/>
    </row>
  </sheetData>
  <mergeCells count="16">
    <mergeCell ref="A2:Q2"/>
    <mergeCell ref="B4:C4"/>
    <mergeCell ref="H4:K4"/>
    <mergeCell ref="M4:P4"/>
    <mergeCell ref="H5:J5"/>
    <mergeCell ref="N5:P5"/>
    <mergeCell ref="A4:A6"/>
    <mergeCell ref="B5:B6"/>
    <mergeCell ref="C5:C6"/>
    <mergeCell ref="D4:D6"/>
    <mergeCell ref="E4:E6"/>
    <mergeCell ref="K5:K6"/>
    <mergeCell ref="L4:L6"/>
    <mergeCell ref="M5:M6"/>
    <mergeCell ref="Q4:Q6"/>
    <mergeCell ref="F4:G5"/>
  </mergeCells>
  <pageMargins left="0.751388888888889" right="0.751388888888889" top="1" bottom="1" header="0.511805555555556" footer="0.511805555555556"/>
  <pageSetup paperSize="9" scale="8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附表</vt:lpstr>
      <vt:lpstr>附表2</vt:lpstr>
      <vt:lpstr>附表3</vt:lpstr>
      <vt:lpstr>附表4</vt:lpstr>
      <vt:lpstr>附表5</vt:lpstr>
      <vt:lpstr>附表6</vt:lpstr>
      <vt:lpstr>附表7</vt:lpstr>
      <vt:lpstr>附表8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2018-05-31T09:44:00Z</dcterms:created>
  <dcterms:modified xsi:type="dcterms:W3CDTF">2018-06-08T07:46:32Z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