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2025" sheetId="1" r:id="rId1"/>
  </sheets>
  <definedNames>
    <definedName name="_xlnm.Print_Titles" localSheetId="0">'2025'!$2:$6</definedName>
    <definedName name="_xlnm._FilterDatabase" localSheetId="0" hidden="1">'2025'!$L$5:$Q$5</definedName>
  </definedNames>
  <calcPr calcId="144525"/>
</workbook>
</file>

<file path=xl/sharedStrings.xml><?xml version="1.0" encoding="utf-8"?>
<sst xmlns="http://schemas.openxmlformats.org/spreadsheetml/2006/main" count="86">
  <si>
    <t>附件1：</t>
  </si>
  <si>
    <t>2025年普惠金融发展专项资金分配明细表</t>
  </si>
  <si>
    <t>单位：万元</t>
  </si>
  <si>
    <t>单位</t>
  </si>
  <si>
    <t>资金安排</t>
  </si>
  <si>
    <t>资金拨付</t>
  </si>
  <si>
    <t>中央资金</t>
  </si>
  <si>
    <t>省级资金</t>
  </si>
  <si>
    <t>提前下达
金额小计</t>
  </si>
  <si>
    <t>其中：</t>
  </si>
  <si>
    <t>本次下达
金额小计</t>
  </si>
  <si>
    <t>上年结余
/缺口</t>
  </si>
  <si>
    <t>创业担保贷款贴息</t>
  </si>
  <si>
    <t>普惠金融发展
示范区奖补</t>
  </si>
  <si>
    <t>农村金融机构
定向费用</t>
  </si>
  <si>
    <t>本年度中央安排资金合计</t>
  </si>
  <si>
    <t>投贷联动贷款贴息</t>
  </si>
  <si>
    <t>本年度省级安排资金合计</t>
  </si>
  <si>
    <t>中央</t>
  </si>
  <si>
    <t>省级</t>
  </si>
  <si>
    <t>创业担保贷款贴息合计</t>
  </si>
  <si>
    <t>全省合计</t>
  </si>
  <si>
    <t>小计</t>
  </si>
  <si>
    <t>吉林农商银行长春平泉路支行
（户名：应付其他款项）</t>
  </si>
  <si>
    <t>吉林银行股份有限公司长春康平街支行
（户名：待付贴息款）</t>
  </si>
  <si>
    <t>吉林银行股份有限公司长春高新开发区支行
（户名：贷款贴息(吉林银行长春高新开发区支行人社贷款贴息专户)）</t>
  </si>
  <si>
    <t>中国光大银行长春长影支行</t>
  </si>
  <si>
    <t>中国民生银行股份有限公司长春分行（户名：创业担保贷款财政过渡账户）</t>
  </si>
  <si>
    <t>兴业银行股份有限公司长春分行（户名：财政贷款贴息及政府补贴过渡账户）</t>
  </si>
  <si>
    <t>渤海银行股份有限公司长春分行</t>
  </si>
  <si>
    <t>招商银行股份有限公司长春分行
（户名：其他应付款-吉林省财政厅贴息资金接收账户）</t>
  </si>
  <si>
    <t>中国银行股份有限公司长春开发区支行</t>
  </si>
  <si>
    <t>中信银行股份有限公司长春分行</t>
  </si>
  <si>
    <t>长春发展农村商业银行股份有限公司营业部（户名：创业担保贷款贴息专用账户）</t>
  </si>
  <si>
    <t>中国邮政储蓄银行股份有限公司吉林省分行（邮储银行吉林省再就业小额贷款担保服务中心贴息账户）</t>
  </si>
  <si>
    <t>长春市</t>
  </si>
  <si>
    <t>双阳</t>
  </si>
  <si>
    <t>九台区</t>
  </si>
  <si>
    <t>公主岭市</t>
  </si>
  <si>
    <t>榆树市</t>
  </si>
  <si>
    <t>德惠市</t>
  </si>
  <si>
    <t>农安县</t>
  </si>
  <si>
    <t>吉林市</t>
  </si>
  <si>
    <t>永吉县</t>
  </si>
  <si>
    <t>蛟河市</t>
  </si>
  <si>
    <t>舒兰市</t>
  </si>
  <si>
    <t>磐石市</t>
  </si>
  <si>
    <t>桦甸市</t>
  </si>
  <si>
    <t>四平市</t>
  </si>
  <si>
    <t>梨树县</t>
  </si>
  <si>
    <t>双辽市</t>
  </si>
  <si>
    <t>伊通县</t>
  </si>
  <si>
    <t>辽源市</t>
  </si>
  <si>
    <t>东丰县</t>
  </si>
  <si>
    <t>东辽县</t>
  </si>
  <si>
    <t>通化市</t>
  </si>
  <si>
    <t>通化县</t>
  </si>
  <si>
    <t>集安市</t>
  </si>
  <si>
    <t>柳河县</t>
  </si>
  <si>
    <t>辉南县</t>
  </si>
  <si>
    <t>梅河口市</t>
  </si>
  <si>
    <t>白山市</t>
  </si>
  <si>
    <t>抚松县</t>
  </si>
  <si>
    <t>靖宇县</t>
  </si>
  <si>
    <t>长白县</t>
  </si>
  <si>
    <t>临江市</t>
  </si>
  <si>
    <t>白城市</t>
  </si>
  <si>
    <t>洮南市</t>
  </si>
  <si>
    <t>大安市</t>
  </si>
  <si>
    <t>镇赉县</t>
  </si>
  <si>
    <t>通榆县</t>
  </si>
  <si>
    <t>松原市</t>
  </si>
  <si>
    <t>前郭县</t>
  </si>
  <si>
    <t>长岭县</t>
  </si>
  <si>
    <t>乾安县</t>
  </si>
  <si>
    <t>扶余市</t>
  </si>
  <si>
    <t>延边州</t>
  </si>
  <si>
    <t>延吉市</t>
  </si>
  <si>
    <t>图们市</t>
  </si>
  <si>
    <t>龙井市</t>
  </si>
  <si>
    <t>和龙市</t>
  </si>
  <si>
    <t>汪清县</t>
  </si>
  <si>
    <t>安图县</t>
  </si>
  <si>
    <t>珲春市</t>
  </si>
  <si>
    <t>敦化市</t>
  </si>
  <si>
    <t>长白山管委会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</si>
</sst>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sz val="16"/>
      <name val="方正小标宋简体"/>
      <charset val="134"/>
    </font>
    <font>
      <b/>
      <sz val="11"/>
      <name val="仿宋"/>
      <charset val="134"/>
    </font>
    <font>
      <b/>
      <sz val="11"/>
      <color theme="1"/>
      <name val="仿宋"/>
      <charset val="134"/>
    </font>
    <font>
      <sz val="11"/>
      <name val="楷体"/>
      <charset val="134"/>
    </font>
    <font>
      <sz val="12"/>
      <name val="楷体"/>
      <charset val="134"/>
    </font>
    <font>
      <sz val="11"/>
      <color theme="1"/>
      <name val="仿宋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1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8" borderId="15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7" fillId="17" borderId="14" applyNumberFormat="0" applyAlignment="0" applyProtection="0">
      <alignment vertical="center"/>
    </xf>
    <xf numFmtId="0" fontId="22" fillId="17" borderId="10" applyNumberFormat="0" applyAlignment="0" applyProtection="0">
      <alignment vertical="center"/>
    </xf>
    <xf numFmtId="0" fontId="16" fillId="8" borderId="8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0" fillId="0" borderId="0" xfId="0" applyNumberFormat="1" applyFill="1">
      <alignment vertical="center"/>
    </xf>
    <xf numFmtId="176" fontId="1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/>
    </xf>
    <xf numFmtId="176" fontId="0" fillId="0" borderId="1" xfId="0" applyNumberFormat="1" applyFill="1" applyBorder="1">
      <alignment vertical="center"/>
    </xf>
    <xf numFmtId="176" fontId="1" fillId="0" borderId="1" xfId="0" applyNumberFormat="1" applyFont="1" applyFill="1" applyBorder="1">
      <alignment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right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176" fontId="10" fillId="0" borderId="1" xfId="0" applyNumberFormat="1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71"/>
  <sheetViews>
    <sheetView tabSelected="1" view="pageBreakPreview" zoomScale="55" zoomScaleNormal="100" zoomScaleSheetLayoutView="55" topLeftCell="A17" workbookViewId="0">
      <selection activeCell="F47" sqref="F47"/>
    </sheetView>
  </sheetViews>
  <sheetFormatPr defaultColWidth="9" defaultRowHeight="13.5"/>
  <cols>
    <col min="1" max="1" width="6.375" style="1" customWidth="1"/>
    <col min="2" max="2" width="43.625" style="2" customWidth="1"/>
    <col min="3" max="3" width="14.125" style="3" customWidth="1"/>
    <col min="4" max="6" width="14.125" style="4" customWidth="1"/>
    <col min="7" max="11" width="14.125" style="5" customWidth="1"/>
    <col min="12" max="12" width="13.25" style="5" customWidth="1"/>
    <col min="13" max="17" width="13.25" style="4" customWidth="1"/>
    <col min="18" max="18" width="9" style="1"/>
    <col min="19" max="19" width="12.625" style="4" hidden="1" customWidth="1"/>
    <col min="20" max="16384" width="9" style="1"/>
  </cols>
  <sheetData>
    <row r="1" s="1" customFormat="1" ht="16" customHeight="1" spans="1:19">
      <c r="A1" s="1" t="s">
        <v>0</v>
      </c>
      <c r="B1" s="2"/>
      <c r="C1" s="3"/>
      <c r="D1" s="4"/>
      <c r="E1" s="4"/>
      <c r="F1" s="4"/>
      <c r="G1" s="5"/>
      <c r="H1" s="5"/>
      <c r="I1" s="5"/>
      <c r="J1" s="5"/>
      <c r="K1" s="5"/>
      <c r="L1" s="5"/>
      <c r="M1" s="4"/>
      <c r="N1" s="4"/>
      <c r="O1" s="4"/>
      <c r="P1" s="4"/>
      <c r="Q1" s="4"/>
      <c r="S1" s="4"/>
    </row>
    <row r="2" s="1" customFormat="1" ht="51" customHeight="1" spans="1:1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S2" s="4"/>
    </row>
    <row r="3" s="1" customFormat="1" ht="24" customHeight="1" spans="1:19">
      <c r="A3" s="7"/>
      <c r="B3" s="7"/>
      <c r="C3" s="8"/>
      <c r="D3" s="8"/>
      <c r="E3" s="8"/>
      <c r="F3" s="8"/>
      <c r="G3" s="9"/>
      <c r="H3" s="9"/>
      <c r="I3" s="9"/>
      <c r="J3" s="9"/>
      <c r="K3" s="9"/>
      <c r="L3" s="9"/>
      <c r="M3" s="8"/>
      <c r="N3" s="8"/>
      <c r="O3" s="8"/>
      <c r="P3" s="8"/>
      <c r="Q3" s="31" t="s">
        <v>2</v>
      </c>
      <c r="S3" s="4"/>
    </row>
    <row r="4" s="1" customFormat="1" ht="21" customHeight="1" spans="1:19">
      <c r="A4" s="10" t="s">
        <v>3</v>
      </c>
      <c r="B4" s="10"/>
      <c r="C4" s="11" t="s">
        <v>4</v>
      </c>
      <c r="D4" s="11"/>
      <c r="E4" s="11"/>
      <c r="F4" s="11"/>
      <c r="G4" s="11"/>
      <c r="H4" s="11"/>
      <c r="I4" s="11"/>
      <c r="J4" s="11"/>
      <c r="K4" s="11"/>
      <c r="L4" s="27" t="s">
        <v>5</v>
      </c>
      <c r="M4" s="27"/>
      <c r="N4" s="27"/>
      <c r="O4" s="27"/>
      <c r="P4" s="27"/>
      <c r="Q4" s="27"/>
      <c r="S4" s="4"/>
    </row>
    <row r="5" s="1" customFormat="1" ht="21" customHeight="1" spans="1:19">
      <c r="A5" s="10"/>
      <c r="B5" s="10"/>
      <c r="C5" s="11" t="s">
        <v>6</v>
      </c>
      <c r="D5" s="11"/>
      <c r="E5" s="11"/>
      <c r="F5" s="11"/>
      <c r="G5" s="12"/>
      <c r="H5" s="13" t="s">
        <v>7</v>
      </c>
      <c r="I5" s="13"/>
      <c r="J5" s="13"/>
      <c r="K5" s="12"/>
      <c r="L5" s="28" t="s">
        <v>8</v>
      </c>
      <c r="M5" s="29" t="s">
        <v>9</v>
      </c>
      <c r="N5" s="27"/>
      <c r="O5" s="28" t="s">
        <v>10</v>
      </c>
      <c r="P5" s="29" t="s">
        <v>9</v>
      </c>
      <c r="Q5" s="27"/>
      <c r="S5" s="4"/>
    </row>
    <row r="6" s="1" customFormat="1" ht="36" customHeight="1" spans="1:19">
      <c r="A6" s="10"/>
      <c r="B6" s="10"/>
      <c r="C6" s="14" t="s">
        <v>11</v>
      </c>
      <c r="D6" s="14" t="s">
        <v>12</v>
      </c>
      <c r="E6" s="15" t="s">
        <v>13</v>
      </c>
      <c r="F6" s="15" t="s">
        <v>14</v>
      </c>
      <c r="G6" s="16" t="s">
        <v>15</v>
      </c>
      <c r="H6" s="16" t="s">
        <v>11</v>
      </c>
      <c r="I6" s="16" t="s">
        <v>12</v>
      </c>
      <c r="J6" s="16" t="s">
        <v>16</v>
      </c>
      <c r="K6" s="16" t="s">
        <v>17</v>
      </c>
      <c r="L6" s="30"/>
      <c r="M6" s="15" t="s">
        <v>18</v>
      </c>
      <c r="N6" s="15" t="s">
        <v>19</v>
      </c>
      <c r="O6" s="30"/>
      <c r="P6" s="15" t="s">
        <v>18</v>
      </c>
      <c r="Q6" s="15" t="s">
        <v>19</v>
      </c>
      <c r="S6" s="15" t="s">
        <v>20</v>
      </c>
    </row>
    <row r="7" s="1" customFormat="1" ht="18" customHeight="1" spans="1:19">
      <c r="A7" s="17" t="s">
        <v>21</v>
      </c>
      <c r="B7" s="17"/>
      <c r="C7" s="18">
        <v>1674</v>
      </c>
      <c r="D7" s="19">
        <v>7322</v>
      </c>
      <c r="E7" s="19">
        <v>7500</v>
      </c>
      <c r="F7" s="19">
        <v>347</v>
      </c>
      <c r="G7" s="20">
        <v>15169</v>
      </c>
      <c r="H7" s="18">
        <v>9605</v>
      </c>
      <c r="I7" s="20">
        <v>402</v>
      </c>
      <c r="J7" s="20">
        <v>1500</v>
      </c>
      <c r="K7" s="20">
        <v>1902</v>
      </c>
      <c r="L7" s="20">
        <f>M7+N7</f>
        <v>14802</v>
      </c>
      <c r="M7" s="19">
        <v>6802</v>
      </c>
      <c r="N7" s="19">
        <v>8000</v>
      </c>
      <c r="O7" s="19">
        <v>2269</v>
      </c>
      <c r="P7" s="19">
        <v>8367</v>
      </c>
      <c r="Q7" s="20">
        <v>-6098</v>
      </c>
      <c r="S7" s="4">
        <f t="shared" ref="S7:S19" si="0">C7+D7</f>
        <v>8996</v>
      </c>
    </row>
    <row r="8" s="1" customFormat="1" ht="18" customHeight="1" spans="1:19">
      <c r="A8" s="21" t="s">
        <v>19</v>
      </c>
      <c r="B8" s="17" t="s">
        <v>22</v>
      </c>
      <c r="C8" s="18">
        <v>1000</v>
      </c>
      <c r="D8" s="19"/>
      <c r="E8" s="19"/>
      <c r="F8" s="19"/>
      <c r="G8" s="20"/>
      <c r="H8" s="18">
        <v>2952</v>
      </c>
      <c r="I8" s="20">
        <v>8</v>
      </c>
      <c r="J8" s="20">
        <v>1500</v>
      </c>
      <c r="K8" s="20">
        <f>I8+J8</f>
        <v>1508</v>
      </c>
      <c r="L8" s="20"/>
      <c r="M8" s="19"/>
      <c r="N8" s="19"/>
      <c r="O8" s="19">
        <f t="shared" ref="O8:O21" si="1">P8+Q8</f>
        <v>1508</v>
      </c>
      <c r="P8" s="19"/>
      <c r="Q8" s="20">
        <v>1508</v>
      </c>
      <c r="S8" s="4">
        <f t="shared" si="0"/>
        <v>1000</v>
      </c>
    </row>
    <row r="9" s="1" customFormat="1" ht="29" customHeight="1" spans="1:19">
      <c r="A9" s="22"/>
      <c r="B9" s="23" t="s">
        <v>23</v>
      </c>
      <c r="C9" s="18">
        <v>292</v>
      </c>
      <c r="D9" s="19"/>
      <c r="E9" s="19"/>
      <c r="F9" s="19"/>
      <c r="G9" s="20"/>
      <c r="H9" s="24">
        <v>340</v>
      </c>
      <c r="I9" s="20"/>
      <c r="J9" s="20">
        <v>309</v>
      </c>
      <c r="K9" s="20">
        <f>I9+J9</f>
        <v>309</v>
      </c>
      <c r="L9" s="20"/>
      <c r="M9" s="19"/>
      <c r="N9" s="19"/>
      <c r="O9" s="19">
        <f t="shared" si="1"/>
        <v>309</v>
      </c>
      <c r="P9" s="19"/>
      <c r="Q9" s="20">
        <v>309</v>
      </c>
      <c r="S9" s="4">
        <f t="shared" si="0"/>
        <v>292</v>
      </c>
    </row>
    <row r="10" s="1" customFormat="1" ht="29" customHeight="1" spans="1:19">
      <c r="A10" s="22"/>
      <c r="B10" s="23" t="s">
        <v>24</v>
      </c>
      <c r="C10" s="19">
        <v>231</v>
      </c>
      <c r="D10" s="19"/>
      <c r="E10" s="19"/>
      <c r="F10" s="19"/>
      <c r="G10" s="20"/>
      <c r="H10" s="24">
        <v>873</v>
      </c>
      <c r="I10" s="20"/>
      <c r="J10" s="20">
        <v>64</v>
      </c>
      <c r="K10" s="20">
        <f t="shared" ref="K10:K41" si="2">I10+J10</f>
        <v>64</v>
      </c>
      <c r="L10" s="20"/>
      <c r="M10" s="19"/>
      <c r="N10" s="19"/>
      <c r="O10" s="19">
        <f t="shared" si="1"/>
        <v>64</v>
      </c>
      <c r="P10" s="19"/>
      <c r="Q10" s="20">
        <v>64</v>
      </c>
      <c r="S10" s="4">
        <f t="shared" si="0"/>
        <v>231</v>
      </c>
    </row>
    <row r="11" s="1" customFormat="1" ht="45" customHeight="1" spans="1:19">
      <c r="A11" s="22"/>
      <c r="B11" s="25" t="s">
        <v>25</v>
      </c>
      <c r="C11" s="19"/>
      <c r="D11" s="19"/>
      <c r="E11" s="19"/>
      <c r="F11" s="19"/>
      <c r="G11" s="20"/>
      <c r="H11" s="20">
        <v>482</v>
      </c>
      <c r="I11" s="20"/>
      <c r="J11" s="20">
        <v>330</v>
      </c>
      <c r="K11" s="20">
        <f t="shared" si="2"/>
        <v>330</v>
      </c>
      <c r="L11" s="20"/>
      <c r="M11" s="19"/>
      <c r="N11" s="19"/>
      <c r="O11" s="19">
        <f t="shared" si="1"/>
        <v>330</v>
      </c>
      <c r="P11" s="19"/>
      <c r="Q11" s="20">
        <v>330</v>
      </c>
      <c r="S11" s="4">
        <f t="shared" si="0"/>
        <v>0</v>
      </c>
    </row>
    <row r="12" s="1" customFormat="1" ht="29" customHeight="1" spans="1:19">
      <c r="A12" s="22"/>
      <c r="B12" s="17" t="s">
        <v>26</v>
      </c>
      <c r="C12" s="19">
        <v>40</v>
      </c>
      <c r="D12" s="19"/>
      <c r="E12" s="19"/>
      <c r="F12" s="19"/>
      <c r="G12" s="20"/>
      <c r="H12" s="20">
        <v>56</v>
      </c>
      <c r="I12" s="20"/>
      <c r="J12" s="20"/>
      <c r="K12" s="20">
        <v>0</v>
      </c>
      <c r="L12" s="20"/>
      <c r="M12" s="19"/>
      <c r="N12" s="19"/>
      <c r="O12" s="19">
        <f t="shared" si="1"/>
        <v>0</v>
      </c>
      <c r="P12" s="19"/>
      <c r="Q12" s="20">
        <v>0</v>
      </c>
      <c r="S12" s="4">
        <f t="shared" si="0"/>
        <v>40</v>
      </c>
    </row>
    <row r="13" s="1" customFormat="1" ht="29" customHeight="1" spans="1:19">
      <c r="A13" s="22"/>
      <c r="B13" s="25" t="s">
        <v>27</v>
      </c>
      <c r="C13" s="19">
        <v>118</v>
      </c>
      <c r="D13" s="19"/>
      <c r="E13" s="19"/>
      <c r="F13" s="19"/>
      <c r="G13" s="20"/>
      <c r="H13" s="20">
        <v>949</v>
      </c>
      <c r="I13" s="20"/>
      <c r="J13" s="20">
        <v>610</v>
      </c>
      <c r="K13" s="20">
        <f t="shared" si="2"/>
        <v>610</v>
      </c>
      <c r="L13" s="20"/>
      <c r="M13" s="19"/>
      <c r="N13" s="19"/>
      <c r="O13" s="19">
        <f t="shared" si="1"/>
        <v>610</v>
      </c>
      <c r="P13" s="19"/>
      <c r="Q13" s="20">
        <v>610</v>
      </c>
      <c r="S13" s="4">
        <f t="shared" si="0"/>
        <v>118</v>
      </c>
    </row>
    <row r="14" s="1" customFormat="1" ht="29" customHeight="1" spans="1:19">
      <c r="A14" s="22"/>
      <c r="B14" s="25" t="s">
        <v>28</v>
      </c>
      <c r="C14" s="19">
        <v>64</v>
      </c>
      <c r="D14" s="19"/>
      <c r="E14" s="19"/>
      <c r="F14" s="19"/>
      <c r="G14" s="20"/>
      <c r="H14" s="20">
        <v>143</v>
      </c>
      <c r="I14" s="20"/>
      <c r="J14" s="20">
        <v>163</v>
      </c>
      <c r="K14" s="20">
        <f t="shared" si="2"/>
        <v>163</v>
      </c>
      <c r="L14" s="20"/>
      <c r="M14" s="19"/>
      <c r="N14" s="19"/>
      <c r="O14" s="19">
        <f t="shared" si="1"/>
        <v>163</v>
      </c>
      <c r="P14" s="19"/>
      <c r="Q14" s="20">
        <v>163</v>
      </c>
      <c r="S14" s="4">
        <f t="shared" si="0"/>
        <v>64</v>
      </c>
    </row>
    <row r="15" s="1" customFormat="1" ht="29" customHeight="1" spans="1:19">
      <c r="A15" s="22"/>
      <c r="B15" s="17" t="s">
        <v>29</v>
      </c>
      <c r="C15" s="19">
        <v>125</v>
      </c>
      <c r="D15" s="19"/>
      <c r="E15" s="19"/>
      <c r="F15" s="19"/>
      <c r="G15" s="20"/>
      <c r="H15" s="20"/>
      <c r="I15" s="20"/>
      <c r="J15" s="20"/>
      <c r="K15" s="20">
        <f t="shared" si="2"/>
        <v>0</v>
      </c>
      <c r="L15" s="20"/>
      <c r="M15" s="19"/>
      <c r="N15" s="19"/>
      <c r="O15" s="19">
        <f t="shared" si="1"/>
        <v>0</v>
      </c>
      <c r="P15" s="19"/>
      <c r="Q15" s="20">
        <v>0</v>
      </c>
      <c r="S15" s="4">
        <f t="shared" si="0"/>
        <v>125</v>
      </c>
    </row>
    <row r="16" s="1" customFormat="1" ht="48" customHeight="1" spans="1:19">
      <c r="A16" s="22"/>
      <c r="B16" s="25" t="s">
        <v>30</v>
      </c>
      <c r="C16" s="19">
        <v>34</v>
      </c>
      <c r="D16" s="19"/>
      <c r="E16" s="19"/>
      <c r="F16" s="19"/>
      <c r="G16" s="20"/>
      <c r="H16" s="20">
        <v>34</v>
      </c>
      <c r="I16" s="20"/>
      <c r="J16" s="20">
        <v>5</v>
      </c>
      <c r="K16" s="20">
        <f t="shared" si="2"/>
        <v>5</v>
      </c>
      <c r="L16" s="20"/>
      <c r="M16" s="19"/>
      <c r="N16" s="19"/>
      <c r="O16" s="19">
        <f t="shared" si="1"/>
        <v>5</v>
      </c>
      <c r="P16" s="19"/>
      <c r="Q16" s="20">
        <v>5</v>
      </c>
      <c r="S16" s="4">
        <f t="shared" si="0"/>
        <v>34</v>
      </c>
    </row>
    <row r="17" s="1" customFormat="1" ht="29" customHeight="1" spans="1:19">
      <c r="A17" s="22"/>
      <c r="B17" s="17" t="s">
        <v>31</v>
      </c>
      <c r="C17" s="19">
        <v>13</v>
      </c>
      <c r="D17" s="19"/>
      <c r="E17" s="19"/>
      <c r="F17" s="19"/>
      <c r="G17" s="20"/>
      <c r="H17" s="20">
        <v>14</v>
      </c>
      <c r="I17" s="20"/>
      <c r="J17" s="20"/>
      <c r="K17" s="20">
        <f t="shared" si="2"/>
        <v>0</v>
      </c>
      <c r="L17" s="20"/>
      <c r="M17" s="19"/>
      <c r="N17" s="19"/>
      <c r="O17" s="19">
        <f t="shared" si="1"/>
        <v>0</v>
      </c>
      <c r="P17" s="19"/>
      <c r="Q17" s="20">
        <v>0</v>
      </c>
      <c r="S17" s="4">
        <f t="shared" si="0"/>
        <v>13</v>
      </c>
    </row>
    <row r="18" s="1" customFormat="1" ht="29" customHeight="1" spans="1:19">
      <c r="A18" s="22"/>
      <c r="B18" s="17" t="s">
        <v>32</v>
      </c>
      <c r="C18" s="19">
        <v>69</v>
      </c>
      <c r="D18" s="19"/>
      <c r="E18" s="19"/>
      <c r="F18" s="19"/>
      <c r="G18" s="20"/>
      <c r="H18" s="20">
        <v>51</v>
      </c>
      <c r="I18" s="20"/>
      <c r="J18" s="20"/>
      <c r="K18" s="20">
        <f t="shared" si="2"/>
        <v>0</v>
      </c>
      <c r="L18" s="20"/>
      <c r="M18" s="19"/>
      <c r="N18" s="19"/>
      <c r="O18" s="19">
        <f t="shared" si="1"/>
        <v>0</v>
      </c>
      <c r="P18" s="19"/>
      <c r="Q18" s="20">
        <v>0</v>
      </c>
      <c r="S18" s="4">
        <f t="shared" si="0"/>
        <v>69</v>
      </c>
    </row>
    <row r="19" s="1" customFormat="1" ht="29" customHeight="1" spans="1:19">
      <c r="A19" s="22"/>
      <c r="B19" s="25" t="s">
        <v>33</v>
      </c>
      <c r="C19" s="19">
        <v>14</v>
      </c>
      <c r="D19" s="19"/>
      <c r="E19" s="19"/>
      <c r="F19" s="19"/>
      <c r="G19" s="20"/>
      <c r="H19" s="20">
        <v>14</v>
      </c>
      <c r="I19" s="20"/>
      <c r="J19" s="20">
        <v>15</v>
      </c>
      <c r="K19" s="20">
        <f t="shared" si="2"/>
        <v>15</v>
      </c>
      <c r="L19" s="20"/>
      <c r="M19" s="19"/>
      <c r="N19" s="19"/>
      <c r="O19" s="19">
        <f t="shared" si="1"/>
        <v>15</v>
      </c>
      <c r="P19" s="19"/>
      <c r="Q19" s="20">
        <v>15</v>
      </c>
      <c r="S19" s="4">
        <f t="shared" si="0"/>
        <v>14</v>
      </c>
    </row>
    <row r="20" s="1" customFormat="1" ht="45" customHeight="1" spans="1:19">
      <c r="A20" s="22"/>
      <c r="B20" s="25" t="s">
        <v>34</v>
      </c>
      <c r="C20" s="19"/>
      <c r="D20" s="19"/>
      <c r="E20" s="19"/>
      <c r="F20" s="19"/>
      <c r="G20" s="20"/>
      <c r="H20" s="20">
        <v>-4</v>
      </c>
      <c r="I20" s="20">
        <v>8</v>
      </c>
      <c r="J20" s="20">
        <v>4</v>
      </c>
      <c r="K20" s="20">
        <f t="shared" si="2"/>
        <v>12</v>
      </c>
      <c r="L20" s="20"/>
      <c r="M20" s="19"/>
      <c r="N20" s="19"/>
      <c r="O20" s="19">
        <f t="shared" si="1"/>
        <v>12</v>
      </c>
      <c r="P20" s="19"/>
      <c r="Q20" s="20">
        <v>12</v>
      </c>
      <c r="S20" s="4"/>
    </row>
    <row r="21" s="1" customFormat="1" ht="18" customHeight="1" spans="1:19">
      <c r="A21" s="17" t="s">
        <v>35</v>
      </c>
      <c r="B21" s="17"/>
      <c r="C21" s="19">
        <v>549</v>
      </c>
      <c r="D21" s="19">
        <v>719</v>
      </c>
      <c r="E21" s="19">
        <v>5000</v>
      </c>
      <c r="F21" s="19"/>
      <c r="G21" s="20">
        <f>D21+E21+F21</f>
        <v>5719</v>
      </c>
      <c r="H21" s="20">
        <v>1684</v>
      </c>
      <c r="I21" s="20"/>
      <c r="J21" s="20"/>
      <c r="K21" s="20">
        <f t="shared" si="2"/>
        <v>0</v>
      </c>
      <c r="L21" s="20">
        <f t="shared" ref="L8:L39" si="3">M21+N21</f>
        <v>2575</v>
      </c>
      <c r="M21" s="19">
        <v>1120</v>
      </c>
      <c r="N21" s="19">
        <v>1455</v>
      </c>
      <c r="O21" s="19">
        <f t="shared" si="1"/>
        <v>3144</v>
      </c>
      <c r="P21" s="19">
        <f>G21-M21</f>
        <v>4599</v>
      </c>
      <c r="Q21" s="19">
        <f>K21-N21</f>
        <v>-1455</v>
      </c>
      <c r="S21" s="4">
        <f t="shared" ref="S21:S71" si="4">C21+D21</f>
        <v>1268</v>
      </c>
    </row>
    <row r="22" s="1" customFormat="1" ht="18" customHeight="1" spans="1:19">
      <c r="A22" s="17" t="s">
        <v>36</v>
      </c>
      <c r="B22" s="17"/>
      <c r="C22" s="19">
        <v>16</v>
      </c>
      <c r="D22" s="19">
        <v>149</v>
      </c>
      <c r="E22" s="19"/>
      <c r="F22" s="19">
        <v>47</v>
      </c>
      <c r="G22" s="20">
        <f t="shared" ref="G22:G53" si="5">D22+E22+F22</f>
        <v>196</v>
      </c>
      <c r="H22" s="20">
        <v>137</v>
      </c>
      <c r="I22" s="20"/>
      <c r="J22" s="20"/>
      <c r="K22" s="20">
        <f t="shared" si="2"/>
        <v>0</v>
      </c>
      <c r="L22" s="20">
        <f t="shared" si="3"/>
        <v>388</v>
      </c>
      <c r="M22" s="19">
        <v>190</v>
      </c>
      <c r="N22" s="19">
        <v>198</v>
      </c>
      <c r="O22" s="19">
        <f t="shared" ref="O22:O53" si="6">P22+Q22</f>
        <v>-192</v>
      </c>
      <c r="P22" s="19">
        <f t="shared" ref="P22:P53" si="7">G22-M22</f>
        <v>6</v>
      </c>
      <c r="Q22" s="19">
        <f t="shared" ref="Q22:Q53" si="8">K22-N22</f>
        <v>-198</v>
      </c>
      <c r="S22" s="4">
        <f t="shared" si="4"/>
        <v>165</v>
      </c>
    </row>
    <row r="23" s="1" customFormat="1" ht="18" customHeight="1" spans="1:19">
      <c r="A23" s="17" t="s">
        <v>37</v>
      </c>
      <c r="B23" s="17"/>
      <c r="C23" s="19">
        <v>18</v>
      </c>
      <c r="D23" s="19">
        <v>42</v>
      </c>
      <c r="E23" s="19"/>
      <c r="F23" s="19"/>
      <c r="G23" s="20">
        <f t="shared" si="5"/>
        <v>42</v>
      </c>
      <c r="H23" s="20">
        <v>69</v>
      </c>
      <c r="I23" s="20"/>
      <c r="J23" s="20"/>
      <c r="K23" s="20">
        <f t="shared" si="2"/>
        <v>0</v>
      </c>
      <c r="L23" s="20">
        <f t="shared" si="3"/>
        <v>132</v>
      </c>
      <c r="M23" s="19">
        <v>58</v>
      </c>
      <c r="N23" s="19">
        <v>74</v>
      </c>
      <c r="O23" s="19">
        <f t="shared" si="6"/>
        <v>-90</v>
      </c>
      <c r="P23" s="19">
        <f t="shared" si="7"/>
        <v>-16</v>
      </c>
      <c r="Q23" s="19">
        <f t="shared" si="8"/>
        <v>-74</v>
      </c>
      <c r="S23" s="4">
        <f t="shared" si="4"/>
        <v>60</v>
      </c>
    </row>
    <row r="24" s="1" customFormat="1" ht="18" customHeight="1" spans="1:19">
      <c r="A24" s="17" t="s">
        <v>38</v>
      </c>
      <c r="B24" s="17"/>
      <c r="C24" s="19">
        <v>87</v>
      </c>
      <c r="D24" s="19">
        <v>15</v>
      </c>
      <c r="E24" s="19"/>
      <c r="F24" s="19"/>
      <c r="G24" s="20">
        <f t="shared" si="5"/>
        <v>15</v>
      </c>
      <c r="H24" s="20">
        <v>163</v>
      </c>
      <c r="I24" s="20"/>
      <c r="J24" s="20"/>
      <c r="K24" s="20">
        <f t="shared" si="2"/>
        <v>0</v>
      </c>
      <c r="L24" s="20">
        <f t="shared" si="3"/>
        <v>241</v>
      </c>
      <c r="M24" s="19">
        <v>105</v>
      </c>
      <c r="N24" s="19">
        <v>136</v>
      </c>
      <c r="O24" s="19">
        <f t="shared" si="6"/>
        <v>-226</v>
      </c>
      <c r="P24" s="19">
        <f t="shared" si="7"/>
        <v>-90</v>
      </c>
      <c r="Q24" s="19">
        <f t="shared" si="8"/>
        <v>-136</v>
      </c>
      <c r="S24" s="4">
        <f t="shared" si="4"/>
        <v>102</v>
      </c>
    </row>
    <row r="25" s="1" customFormat="1" ht="18" customHeight="1" spans="1:19">
      <c r="A25" s="17" t="s">
        <v>39</v>
      </c>
      <c r="B25" s="17"/>
      <c r="C25" s="19">
        <v>0</v>
      </c>
      <c r="D25" s="19">
        <v>156</v>
      </c>
      <c r="E25" s="19"/>
      <c r="F25" s="19"/>
      <c r="G25" s="20">
        <f t="shared" si="5"/>
        <v>156</v>
      </c>
      <c r="H25" s="20">
        <v>38</v>
      </c>
      <c r="I25" s="20"/>
      <c r="J25" s="20"/>
      <c r="K25" s="20">
        <f t="shared" si="2"/>
        <v>0</v>
      </c>
      <c r="L25" s="20">
        <f t="shared" si="3"/>
        <v>398</v>
      </c>
      <c r="M25" s="19">
        <v>289</v>
      </c>
      <c r="N25" s="19">
        <v>109</v>
      </c>
      <c r="O25" s="19">
        <f t="shared" si="6"/>
        <v>-242</v>
      </c>
      <c r="P25" s="19">
        <f t="shared" si="7"/>
        <v>-133</v>
      </c>
      <c r="Q25" s="19">
        <f t="shared" si="8"/>
        <v>-109</v>
      </c>
      <c r="S25" s="4">
        <f t="shared" si="4"/>
        <v>156</v>
      </c>
    </row>
    <row r="26" s="1" customFormat="1" ht="18" customHeight="1" spans="1:19">
      <c r="A26" s="17" t="s">
        <v>40</v>
      </c>
      <c r="B26" s="17"/>
      <c r="C26" s="19">
        <v>84</v>
      </c>
      <c r="D26" s="19">
        <v>57</v>
      </c>
      <c r="E26" s="19"/>
      <c r="F26" s="19"/>
      <c r="G26" s="20">
        <f t="shared" si="5"/>
        <v>57</v>
      </c>
      <c r="H26" s="20">
        <v>240</v>
      </c>
      <c r="I26" s="20"/>
      <c r="J26" s="20"/>
      <c r="K26" s="20">
        <f t="shared" si="2"/>
        <v>0</v>
      </c>
      <c r="L26" s="20">
        <f t="shared" si="3"/>
        <v>443</v>
      </c>
      <c r="M26" s="19">
        <v>242</v>
      </c>
      <c r="N26" s="19">
        <v>201</v>
      </c>
      <c r="O26" s="19">
        <f t="shared" si="6"/>
        <v>-386</v>
      </c>
      <c r="P26" s="19">
        <f t="shared" si="7"/>
        <v>-185</v>
      </c>
      <c r="Q26" s="19">
        <f t="shared" si="8"/>
        <v>-201</v>
      </c>
      <c r="S26" s="4">
        <f t="shared" si="4"/>
        <v>141</v>
      </c>
    </row>
    <row r="27" s="1" customFormat="1" ht="18" customHeight="1" spans="1:19">
      <c r="A27" s="17" t="s">
        <v>41</v>
      </c>
      <c r="B27" s="17"/>
      <c r="C27" s="19">
        <v>0</v>
      </c>
      <c r="D27" s="19">
        <v>146</v>
      </c>
      <c r="E27" s="19"/>
      <c r="F27" s="19">
        <v>19</v>
      </c>
      <c r="G27" s="20">
        <f t="shared" si="5"/>
        <v>165</v>
      </c>
      <c r="H27" s="20">
        <v>172</v>
      </c>
      <c r="I27" s="20"/>
      <c r="J27" s="20"/>
      <c r="K27" s="20">
        <f t="shared" si="2"/>
        <v>0</v>
      </c>
      <c r="L27" s="20">
        <f t="shared" si="3"/>
        <v>255</v>
      </c>
      <c r="M27" s="19">
        <v>111</v>
      </c>
      <c r="N27" s="19">
        <v>144</v>
      </c>
      <c r="O27" s="19">
        <f t="shared" si="6"/>
        <v>-90</v>
      </c>
      <c r="P27" s="19">
        <f t="shared" si="7"/>
        <v>54</v>
      </c>
      <c r="Q27" s="19">
        <f t="shared" si="8"/>
        <v>-144</v>
      </c>
      <c r="S27" s="4">
        <f t="shared" si="4"/>
        <v>146</v>
      </c>
    </row>
    <row r="28" s="1" customFormat="1" ht="18" customHeight="1" spans="1:19">
      <c r="A28" s="17" t="s">
        <v>42</v>
      </c>
      <c r="B28" s="17"/>
      <c r="C28" s="19">
        <v>-293</v>
      </c>
      <c r="D28" s="19">
        <v>489</v>
      </c>
      <c r="E28" s="19"/>
      <c r="F28" s="19"/>
      <c r="G28" s="20">
        <f t="shared" si="5"/>
        <v>489</v>
      </c>
      <c r="H28" s="20">
        <v>20</v>
      </c>
      <c r="I28" s="20"/>
      <c r="J28" s="20"/>
      <c r="K28" s="20">
        <f t="shared" si="2"/>
        <v>0</v>
      </c>
      <c r="L28" s="20">
        <f t="shared" si="3"/>
        <v>30</v>
      </c>
      <c r="M28" s="19">
        <v>13</v>
      </c>
      <c r="N28" s="19">
        <v>17</v>
      </c>
      <c r="O28" s="19">
        <f t="shared" si="6"/>
        <v>459</v>
      </c>
      <c r="P28" s="19">
        <f t="shared" si="7"/>
        <v>476</v>
      </c>
      <c r="Q28" s="19">
        <f t="shared" si="8"/>
        <v>-17</v>
      </c>
      <c r="S28" s="4">
        <f t="shared" si="4"/>
        <v>196</v>
      </c>
    </row>
    <row r="29" s="1" customFormat="1" ht="18" customHeight="1" spans="1:19">
      <c r="A29" s="17" t="s">
        <v>43</v>
      </c>
      <c r="B29" s="17"/>
      <c r="C29" s="19">
        <v>-47</v>
      </c>
      <c r="D29" s="19">
        <v>49</v>
      </c>
      <c r="E29" s="19"/>
      <c r="F29" s="19">
        <v>48</v>
      </c>
      <c r="G29" s="20">
        <f t="shared" si="5"/>
        <v>97</v>
      </c>
      <c r="H29" s="20">
        <v>-18</v>
      </c>
      <c r="I29" s="20">
        <v>18</v>
      </c>
      <c r="J29" s="20"/>
      <c r="K29" s="20">
        <f t="shared" si="2"/>
        <v>18</v>
      </c>
      <c r="L29" s="20">
        <f t="shared" si="3"/>
        <v>260</v>
      </c>
      <c r="M29" s="19">
        <v>139</v>
      </c>
      <c r="N29" s="19">
        <v>121</v>
      </c>
      <c r="O29" s="19">
        <f t="shared" si="6"/>
        <v>-145</v>
      </c>
      <c r="P29" s="19">
        <f t="shared" si="7"/>
        <v>-42</v>
      </c>
      <c r="Q29" s="19">
        <f t="shared" si="8"/>
        <v>-103</v>
      </c>
      <c r="S29" s="4">
        <f t="shared" si="4"/>
        <v>2</v>
      </c>
    </row>
    <row r="30" s="1" customFormat="1" ht="18" customHeight="1" spans="1:19">
      <c r="A30" s="17" t="s">
        <v>44</v>
      </c>
      <c r="B30" s="17"/>
      <c r="C30" s="19">
        <v>0</v>
      </c>
      <c r="D30" s="19">
        <v>186</v>
      </c>
      <c r="E30" s="19"/>
      <c r="F30" s="19"/>
      <c r="G30" s="20">
        <f t="shared" si="5"/>
        <v>186</v>
      </c>
      <c r="H30" s="20">
        <v>-251</v>
      </c>
      <c r="I30" s="20">
        <v>251</v>
      </c>
      <c r="J30" s="20"/>
      <c r="K30" s="20">
        <f t="shared" si="2"/>
        <v>251</v>
      </c>
      <c r="L30" s="20">
        <f t="shared" si="3"/>
        <v>144</v>
      </c>
      <c r="M30" s="19">
        <v>5</v>
      </c>
      <c r="N30" s="19">
        <v>139</v>
      </c>
      <c r="O30" s="19">
        <f t="shared" si="6"/>
        <v>293</v>
      </c>
      <c r="P30" s="19">
        <f t="shared" si="7"/>
        <v>181</v>
      </c>
      <c r="Q30" s="19">
        <f t="shared" si="8"/>
        <v>112</v>
      </c>
      <c r="S30" s="4">
        <f t="shared" si="4"/>
        <v>186</v>
      </c>
    </row>
    <row r="31" s="1" customFormat="1" ht="18" customHeight="1" spans="1:19">
      <c r="A31" s="17" t="s">
        <v>45</v>
      </c>
      <c r="B31" s="17"/>
      <c r="C31" s="19">
        <v>155</v>
      </c>
      <c r="D31" s="19">
        <v>288</v>
      </c>
      <c r="E31" s="19"/>
      <c r="F31" s="19"/>
      <c r="G31" s="20">
        <f t="shared" si="5"/>
        <v>288</v>
      </c>
      <c r="H31" s="20">
        <v>48</v>
      </c>
      <c r="I31" s="20"/>
      <c r="J31" s="20"/>
      <c r="K31" s="20">
        <f t="shared" si="2"/>
        <v>0</v>
      </c>
      <c r="L31" s="20">
        <f t="shared" si="3"/>
        <v>710</v>
      </c>
      <c r="M31" s="19">
        <v>309</v>
      </c>
      <c r="N31" s="19">
        <v>401</v>
      </c>
      <c r="O31" s="19">
        <f t="shared" si="6"/>
        <v>-422</v>
      </c>
      <c r="P31" s="19">
        <f t="shared" si="7"/>
        <v>-21</v>
      </c>
      <c r="Q31" s="19">
        <f t="shared" si="8"/>
        <v>-401</v>
      </c>
      <c r="S31" s="4">
        <f t="shared" si="4"/>
        <v>443</v>
      </c>
    </row>
    <row r="32" s="1" customFormat="1" ht="18" customHeight="1" spans="1:19">
      <c r="A32" s="17" t="s">
        <v>46</v>
      </c>
      <c r="B32" s="17"/>
      <c r="C32" s="19">
        <v>-166</v>
      </c>
      <c r="D32" s="19">
        <v>634</v>
      </c>
      <c r="E32" s="19"/>
      <c r="F32" s="19">
        <v>26</v>
      </c>
      <c r="G32" s="20">
        <f t="shared" si="5"/>
        <v>660</v>
      </c>
      <c r="H32" s="20">
        <v>-111</v>
      </c>
      <c r="I32" s="20">
        <v>111</v>
      </c>
      <c r="J32" s="20"/>
      <c r="K32" s="20">
        <f t="shared" si="2"/>
        <v>111</v>
      </c>
      <c r="L32" s="20">
        <f t="shared" si="3"/>
        <v>565</v>
      </c>
      <c r="M32" s="19">
        <v>123</v>
      </c>
      <c r="N32" s="19">
        <v>442</v>
      </c>
      <c r="O32" s="19">
        <f t="shared" si="6"/>
        <v>206</v>
      </c>
      <c r="P32" s="19">
        <f t="shared" si="7"/>
        <v>537</v>
      </c>
      <c r="Q32" s="19">
        <f t="shared" si="8"/>
        <v>-331</v>
      </c>
      <c r="S32" s="4">
        <f t="shared" si="4"/>
        <v>468</v>
      </c>
    </row>
    <row r="33" s="1" customFormat="1" ht="18" customHeight="1" spans="1:19">
      <c r="A33" s="17" t="s">
        <v>47</v>
      </c>
      <c r="B33" s="17"/>
      <c r="C33" s="19">
        <v>122</v>
      </c>
      <c r="D33" s="19">
        <v>56</v>
      </c>
      <c r="E33" s="19"/>
      <c r="F33" s="19">
        <v>30</v>
      </c>
      <c r="G33" s="20">
        <f t="shared" si="5"/>
        <v>86</v>
      </c>
      <c r="H33" s="20">
        <v>111</v>
      </c>
      <c r="I33" s="20"/>
      <c r="J33" s="20"/>
      <c r="K33" s="20">
        <f t="shared" si="2"/>
        <v>0</v>
      </c>
      <c r="L33" s="20">
        <f t="shared" si="3"/>
        <v>817</v>
      </c>
      <c r="M33" s="19">
        <v>373</v>
      </c>
      <c r="N33" s="19">
        <v>444</v>
      </c>
      <c r="O33" s="19">
        <f t="shared" si="6"/>
        <v>-731</v>
      </c>
      <c r="P33" s="19">
        <f t="shared" si="7"/>
        <v>-287</v>
      </c>
      <c r="Q33" s="19">
        <f t="shared" si="8"/>
        <v>-444</v>
      </c>
      <c r="S33" s="4">
        <f t="shared" si="4"/>
        <v>178</v>
      </c>
    </row>
    <row r="34" s="1" customFormat="1" ht="18" customHeight="1" spans="1:19">
      <c r="A34" s="17" t="s">
        <v>48</v>
      </c>
      <c r="B34" s="17"/>
      <c r="C34" s="19">
        <v>0</v>
      </c>
      <c r="D34" s="19">
        <v>76</v>
      </c>
      <c r="E34" s="19">
        <v>2500</v>
      </c>
      <c r="F34" s="19"/>
      <c r="G34" s="20">
        <f t="shared" si="5"/>
        <v>2576</v>
      </c>
      <c r="H34" s="20">
        <v>131</v>
      </c>
      <c r="I34" s="20"/>
      <c r="J34" s="20"/>
      <c r="K34" s="20">
        <f t="shared" si="2"/>
        <v>0</v>
      </c>
      <c r="L34" s="20">
        <f t="shared" si="3"/>
        <v>197</v>
      </c>
      <c r="M34" s="19">
        <v>86</v>
      </c>
      <c r="N34" s="19">
        <v>111</v>
      </c>
      <c r="O34" s="19">
        <f t="shared" si="6"/>
        <v>2379</v>
      </c>
      <c r="P34" s="19">
        <f t="shared" si="7"/>
        <v>2490</v>
      </c>
      <c r="Q34" s="19">
        <f t="shared" si="8"/>
        <v>-111</v>
      </c>
      <c r="S34" s="4">
        <f t="shared" si="4"/>
        <v>76</v>
      </c>
    </row>
    <row r="35" s="1" customFormat="1" ht="18" customHeight="1" spans="1:19">
      <c r="A35" s="17" t="s">
        <v>49</v>
      </c>
      <c r="B35" s="17"/>
      <c r="C35" s="19">
        <v>-28</v>
      </c>
      <c r="D35" s="19">
        <v>137</v>
      </c>
      <c r="E35" s="19"/>
      <c r="F35" s="19"/>
      <c r="G35" s="20">
        <f t="shared" si="5"/>
        <v>137</v>
      </c>
      <c r="H35" s="20">
        <v>-2</v>
      </c>
      <c r="I35" s="20">
        <v>2</v>
      </c>
      <c r="J35" s="20"/>
      <c r="K35" s="20">
        <f t="shared" si="2"/>
        <v>2</v>
      </c>
      <c r="L35" s="20">
        <f t="shared" si="3"/>
        <v>41</v>
      </c>
      <c r="M35" s="19">
        <v>18</v>
      </c>
      <c r="N35" s="19">
        <v>23</v>
      </c>
      <c r="O35" s="19">
        <f t="shared" si="6"/>
        <v>98</v>
      </c>
      <c r="P35" s="19">
        <f t="shared" si="7"/>
        <v>119</v>
      </c>
      <c r="Q35" s="19">
        <f t="shared" si="8"/>
        <v>-21</v>
      </c>
      <c r="S35" s="4">
        <f t="shared" si="4"/>
        <v>109</v>
      </c>
    </row>
    <row r="36" s="1" customFormat="1" ht="18" customHeight="1" spans="1:19">
      <c r="A36" s="17" t="s">
        <v>50</v>
      </c>
      <c r="B36" s="17"/>
      <c r="C36" s="19">
        <v>-51</v>
      </c>
      <c r="D36" s="19">
        <v>180</v>
      </c>
      <c r="E36" s="19"/>
      <c r="F36" s="19"/>
      <c r="G36" s="20">
        <f t="shared" si="5"/>
        <v>180</v>
      </c>
      <c r="H36" s="20">
        <v>-12</v>
      </c>
      <c r="I36" s="20">
        <v>12</v>
      </c>
      <c r="J36" s="20"/>
      <c r="K36" s="20">
        <f t="shared" si="2"/>
        <v>12</v>
      </c>
      <c r="L36" s="20">
        <f t="shared" si="3"/>
        <v>41</v>
      </c>
      <c r="M36" s="19">
        <v>18</v>
      </c>
      <c r="N36" s="19">
        <v>23</v>
      </c>
      <c r="O36" s="19">
        <f t="shared" si="6"/>
        <v>151</v>
      </c>
      <c r="P36" s="19">
        <f t="shared" si="7"/>
        <v>162</v>
      </c>
      <c r="Q36" s="19">
        <f t="shared" si="8"/>
        <v>-11</v>
      </c>
      <c r="S36" s="4">
        <f t="shared" si="4"/>
        <v>129</v>
      </c>
    </row>
    <row r="37" s="1" customFormat="1" ht="18" customHeight="1" spans="1:19">
      <c r="A37" s="17" t="s">
        <v>51</v>
      </c>
      <c r="B37" s="17"/>
      <c r="C37" s="19">
        <v>6</v>
      </c>
      <c r="D37" s="19">
        <v>52</v>
      </c>
      <c r="E37" s="19"/>
      <c r="F37" s="19"/>
      <c r="G37" s="20">
        <f t="shared" si="5"/>
        <v>52</v>
      </c>
      <c r="H37" s="20">
        <v>135</v>
      </c>
      <c r="I37" s="20"/>
      <c r="J37" s="20"/>
      <c r="K37" s="20">
        <f t="shared" si="2"/>
        <v>0</v>
      </c>
      <c r="L37" s="20">
        <f t="shared" si="3"/>
        <v>242</v>
      </c>
      <c r="M37" s="19">
        <v>120</v>
      </c>
      <c r="N37" s="19">
        <v>122</v>
      </c>
      <c r="O37" s="19">
        <f t="shared" si="6"/>
        <v>-190</v>
      </c>
      <c r="P37" s="19">
        <f t="shared" si="7"/>
        <v>-68</v>
      </c>
      <c r="Q37" s="19">
        <f t="shared" si="8"/>
        <v>-122</v>
      </c>
      <c r="S37" s="4">
        <f t="shared" si="4"/>
        <v>58</v>
      </c>
    </row>
    <row r="38" s="1" customFormat="1" ht="18" customHeight="1" spans="1:19">
      <c r="A38" s="17" t="s">
        <v>52</v>
      </c>
      <c r="B38" s="17"/>
      <c r="C38" s="19">
        <v>0</v>
      </c>
      <c r="D38" s="19">
        <v>253</v>
      </c>
      <c r="E38" s="19"/>
      <c r="F38" s="19">
        <v>4</v>
      </c>
      <c r="G38" s="20">
        <f t="shared" si="5"/>
        <v>257</v>
      </c>
      <c r="H38" s="20">
        <v>281</v>
      </c>
      <c r="I38" s="20"/>
      <c r="J38" s="20"/>
      <c r="K38" s="20">
        <f t="shared" si="2"/>
        <v>0</v>
      </c>
      <c r="L38" s="20">
        <f t="shared" si="3"/>
        <v>419</v>
      </c>
      <c r="M38" s="19">
        <v>184</v>
      </c>
      <c r="N38" s="19">
        <v>235</v>
      </c>
      <c r="O38" s="19">
        <f t="shared" si="6"/>
        <v>-162</v>
      </c>
      <c r="P38" s="19">
        <f t="shared" si="7"/>
        <v>73</v>
      </c>
      <c r="Q38" s="19">
        <f t="shared" si="8"/>
        <v>-235</v>
      </c>
      <c r="S38" s="4">
        <f t="shared" si="4"/>
        <v>253</v>
      </c>
    </row>
    <row r="39" s="1" customFormat="1" ht="18" customHeight="1" spans="1:19">
      <c r="A39" s="17" t="s">
        <v>53</v>
      </c>
      <c r="B39" s="17"/>
      <c r="C39" s="19">
        <v>0</v>
      </c>
      <c r="D39" s="19">
        <v>196</v>
      </c>
      <c r="E39" s="19"/>
      <c r="F39" s="19"/>
      <c r="G39" s="20">
        <f t="shared" si="5"/>
        <v>196</v>
      </c>
      <c r="H39" s="20">
        <v>242</v>
      </c>
      <c r="I39" s="20"/>
      <c r="J39" s="20"/>
      <c r="K39" s="20">
        <f t="shared" si="2"/>
        <v>0</v>
      </c>
      <c r="L39" s="20">
        <f t="shared" si="3"/>
        <v>463</v>
      </c>
      <c r="M39" s="19">
        <v>222</v>
      </c>
      <c r="N39" s="19">
        <v>241</v>
      </c>
      <c r="O39" s="19">
        <f t="shared" si="6"/>
        <v>-267</v>
      </c>
      <c r="P39" s="19">
        <f t="shared" si="7"/>
        <v>-26</v>
      </c>
      <c r="Q39" s="19">
        <f t="shared" si="8"/>
        <v>-241</v>
      </c>
      <c r="S39" s="4">
        <f t="shared" si="4"/>
        <v>196</v>
      </c>
    </row>
    <row r="40" s="1" customFormat="1" ht="18" customHeight="1" spans="1:19">
      <c r="A40" s="17" t="s">
        <v>54</v>
      </c>
      <c r="B40" s="17"/>
      <c r="C40" s="19">
        <v>0</v>
      </c>
      <c r="D40" s="19">
        <v>75</v>
      </c>
      <c r="E40" s="19"/>
      <c r="F40" s="19">
        <v>22</v>
      </c>
      <c r="G40" s="20">
        <f t="shared" si="5"/>
        <v>97</v>
      </c>
      <c r="H40" s="20">
        <v>68</v>
      </c>
      <c r="I40" s="20"/>
      <c r="J40" s="20"/>
      <c r="K40" s="20">
        <f t="shared" si="2"/>
        <v>0</v>
      </c>
      <c r="L40" s="20">
        <f t="shared" ref="L40:L71" si="9">M40+N40</f>
        <v>202</v>
      </c>
      <c r="M40" s="19">
        <v>89</v>
      </c>
      <c r="N40" s="19">
        <v>113</v>
      </c>
      <c r="O40" s="19">
        <f t="shared" si="6"/>
        <v>-105</v>
      </c>
      <c r="P40" s="19">
        <f t="shared" si="7"/>
        <v>8</v>
      </c>
      <c r="Q40" s="19">
        <f t="shared" si="8"/>
        <v>-113</v>
      </c>
      <c r="S40" s="4">
        <f t="shared" si="4"/>
        <v>75</v>
      </c>
    </row>
    <row r="41" s="1" customFormat="1" ht="18" customHeight="1" spans="1:19">
      <c r="A41" s="17" t="s">
        <v>55</v>
      </c>
      <c r="B41" s="17"/>
      <c r="C41" s="19">
        <v>0</v>
      </c>
      <c r="D41" s="19">
        <v>137</v>
      </c>
      <c r="E41" s="19"/>
      <c r="F41" s="19"/>
      <c r="G41" s="20">
        <f t="shared" si="5"/>
        <v>137</v>
      </c>
      <c r="H41" s="20">
        <v>187</v>
      </c>
      <c r="I41" s="20"/>
      <c r="J41" s="20"/>
      <c r="K41" s="20">
        <f t="shared" si="2"/>
        <v>0</v>
      </c>
      <c r="L41" s="20">
        <f t="shared" si="9"/>
        <v>279</v>
      </c>
      <c r="M41" s="19">
        <v>123</v>
      </c>
      <c r="N41" s="19">
        <v>156</v>
      </c>
      <c r="O41" s="19">
        <f t="shared" si="6"/>
        <v>-142</v>
      </c>
      <c r="P41" s="19">
        <f t="shared" si="7"/>
        <v>14</v>
      </c>
      <c r="Q41" s="19">
        <f t="shared" si="8"/>
        <v>-156</v>
      </c>
      <c r="S41" s="4">
        <f t="shared" si="4"/>
        <v>137</v>
      </c>
    </row>
    <row r="42" s="1" customFormat="1" ht="18" customHeight="1" spans="1:19">
      <c r="A42" s="17" t="s">
        <v>56</v>
      </c>
      <c r="B42" s="17"/>
      <c r="C42" s="19">
        <v>0</v>
      </c>
      <c r="D42" s="19">
        <v>71</v>
      </c>
      <c r="E42" s="19"/>
      <c r="F42" s="19"/>
      <c r="G42" s="20">
        <f t="shared" si="5"/>
        <v>71</v>
      </c>
      <c r="H42" s="20">
        <v>14</v>
      </c>
      <c r="I42" s="20"/>
      <c r="J42" s="20"/>
      <c r="K42" s="20">
        <f t="shared" ref="K42:K71" si="10">I42+J42</f>
        <v>0</v>
      </c>
      <c r="L42" s="20">
        <f t="shared" si="9"/>
        <v>150</v>
      </c>
      <c r="M42" s="19">
        <v>112</v>
      </c>
      <c r="N42" s="19">
        <v>38</v>
      </c>
      <c r="O42" s="19">
        <f t="shared" si="6"/>
        <v>-79</v>
      </c>
      <c r="P42" s="19">
        <f t="shared" si="7"/>
        <v>-41</v>
      </c>
      <c r="Q42" s="19">
        <f t="shared" si="8"/>
        <v>-38</v>
      </c>
      <c r="S42" s="4">
        <f t="shared" si="4"/>
        <v>71</v>
      </c>
    </row>
    <row r="43" s="1" customFormat="1" ht="18" customHeight="1" spans="1:19">
      <c r="A43" s="17" t="s">
        <v>57</v>
      </c>
      <c r="B43" s="17"/>
      <c r="C43" s="19">
        <v>-12</v>
      </c>
      <c r="D43" s="19">
        <v>199</v>
      </c>
      <c r="E43" s="19"/>
      <c r="F43" s="19"/>
      <c r="G43" s="20">
        <f t="shared" si="5"/>
        <v>199</v>
      </c>
      <c r="H43" s="20">
        <v>154</v>
      </c>
      <c r="I43" s="20"/>
      <c r="J43" s="20"/>
      <c r="K43" s="20">
        <f t="shared" si="10"/>
        <v>0</v>
      </c>
      <c r="L43" s="20">
        <f t="shared" si="9"/>
        <v>255</v>
      </c>
      <c r="M43" s="19">
        <v>111</v>
      </c>
      <c r="N43" s="19">
        <v>144</v>
      </c>
      <c r="O43" s="19">
        <f t="shared" si="6"/>
        <v>-56</v>
      </c>
      <c r="P43" s="19">
        <f t="shared" si="7"/>
        <v>88</v>
      </c>
      <c r="Q43" s="19">
        <f t="shared" si="8"/>
        <v>-144</v>
      </c>
      <c r="S43" s="4">
        <f t="shared" si="4"/>
        <v>187</v>
      </c>
    </row>
    <row r="44" s="1" customFormat="1" ht="18" customHeight="1" spans="1:19">
      <c r="A44" s="17" t="s">
        <v>58</v>
      </c>
      <c r="B44" s="17"/>
      <c r="C44" s="19">
        <v>73</v>
      </c>
      <c r="D44" s="19">
        <v>21</v>
      </c>
      <c r="E44" s="19"/>
      <c r="F44" s="19"/>
      <c r="G44" s="20">
        <f t="shared" si="5"/>
        <v>21</v>
      </c>
      <c r="H44" s="20">
        <v>137</v>
      </c>
      <c r="I44" s="20"/>
      <c r="J44" s="20"/>
      <c r="K44" s="20">
        <f t="shared" si="10"/>
        <v>0</v>
      </c>
      <c r="L44" s="20">
        <f t="shared" si="9"/>
        <v>203</v>
      </c>
      <c r="M44" s="19">
        <v>88</v>
      </c>
      <c r="N44" s="19">
        <v>115</v>
      </c>
      <c r="O44" s="19">
        <f t="shared" si="6"/>
        <v>-182</v>
      </c>
      <c r="P44" s="19">
        <f t="shared" si="7"/>
        <v>-67</v>
      </c>
      <c r="Q44" s="19">
        <f t="shared" si="8"/>
        <v>-115</v>
      </c>
      <c r="S44" s="4">
        <f t="shared" si="4"/>
        <v>94</v>
      </c>
    </row>
    <row r="45" s="1" customFormat="1" ht="18" customHeight="1" spans="1:19">
      <c r="A45" s="17" t="s">
        <v>59</v>
      </c>
      <c r="B45" s="17"/>
      <c r="C45" s="19"/>
      <c r="D45" s="19">
        <v>116</v>
      </c>
      <c r="E45" s="19"/>
      <c r="F45" s="19">
        <v>16</v>
      </c>
      <c r="G45" s="20">
        <f t="shared" si="5"/>
        <v>132</v>
      </c>
      <c r="H45" s="20">
        <v>16</v>
      </c>
      <c r="I45" s="20"/>
      <c r="J45" s="20"/>
      <c r="K45" s="20">
        <f t="shared" si="10"/>
        <v>0</v>
      </c>
      <c r="L45" s="20">
        <f t="shared" si="9"/>
        <v>37</v>
      </c>
      <c r="M45" s="19">
        <v>24</v>
      </c>
      <c r="N45" s="19">
        <v>13</v>
      </c>
      <c r="O45" s="19">
        <f t="shared" si="6"/>
        <v>95</v>
      </c>
      <c r="P45" s="19">
        <f t="shared" si="7"/>
        <v>108</v>
      </c>
      <c r="Q45" s="19">
        <f t="shared" si="8"/>
        <v>-13</v>
      </c>
      <c r="S45" s="4">
        <f t="shared" si="4"/>
        <v>116</v>
      </c>
    </row>
    <row r="46" s="1" customFormat="1" ht="18" customHeight="1" spans="1:19">
      <c r="A46" s="17" t="s">
        <v>60</v>
      </c>
      <c r="B46" s="17"/>
      <c r="C46" s="19">
        <v>69</v>
      </c>
      <c r="D46" s="19">
        <v>117</v>
      </c>
      <c r="E46" s="19"/>
      <c r="F46" s="19"/>
      <c r="G46" s="20">
        <f t="shared" si="5"/>
        <v>117</v>
      </c>
      <c r="H46" s="20">
        <v>395</v>
      </c>
      <c r="I46" s="20"/>
      <c r="J46" s="20"/>
      <c r="K46" s="20">
        <f t="shared" si="10"/>
        <v>0</v>
      </c>
      <c r="L46" s="20">
        <f t="shared" si="9"/>
        <v>585</v>
      </c>
      <c r="M46" s="19">
        <v>255</v>
      </c>
      <c r="N46" s="19">
        <v>330</v>
      </c>
      <c r="O46" s="19">
        <f t="shared" si="6"/>
        <v>-468</v>
      </c>
      <c r="P46" s="19">
        <f t="shared" si="7"/>
        <v>-138</v>
      </c>
      <c r="Q46" s="19">
        <f t="shared" si="8"/>
        <v>-330</v>
      </c>
      <c r="S46" s="4">
        <f t="shared" si="4"/>
        <v>186</v>
      </c>
    </row>
    <row r="47" s="1" customFormat="1" ht="18" customHeight="1" spans="1:19">
      <c r="A47" s="17" t="s">
        <v>61</v>
      </c>
      <c r="B47" s="17"/>
      <c r="C47" s="19">
        <v>0</v>
      </c>
      <c r="D47" s="19">
        <v>403</v>
      </c>
      <c r="E47" s="19"/>
      <c r="F47" s="19"/>
      <c r="G47" s="20">
        <f t="shared" si="5"/>
        <v>403</v>
      </c>
      <c r="H47" s="20">
        <v>0</v>
      </c>
      <c r="I47" s="20"/>
      <c r="J47" s="20"/>
      <c r="K47" s="20">
        <f t="shared" si="10"/>
        <v>0</v>
      </c>
      <c r="L47" s="20">
        <f t="shared" si="9"/>
        <v>297</v>
      </c>
      <c r="M47" s="19">
        <v>129</v>
      </c>
      <c r="N47" s="19">
        <v>168</v>
      </c>
      <c r="O47" s="19">
        <f t="shared" si="6"/>
        <v>106</v>
      </c>
      <c r="P47" s="19">
        <f t="shared" si="7"/>
        <v>274</v>
      </c>
      <c r="Q47" s="19">
        <f t="shared" si="8"/>
        <v>-168</v>
      </c>
      <c r="S47" s="4">
        <f t="shared" si="4"/>
        <v>403</v>
      </c>
    </row>
    <row r="48" s="1" customFormat="1" ht="18" customHeight="1" spans="1:19">
      <c r="A48" s="17" t="s">
        <v>62</v>
      </c>
      <c r="B48" s="17"/>
      <c r="C48" s="19">
        <v>0</v>
      </c>
      <c r="D48" s="19">
        <v>58</v>
      </c>
      <c r="E48" s="19"/>
      <c r="F48" s="19">
        <v>7</v>
      </c>
      <c r="G48" s="20">
        <f t="shared" si="5"/>
        <v>65</v>
      </c>
      <c r="H48" s="20">
        <v>67</v>
      </c>
      <c r="I48" s="20"/>
      <c r="J48" s="20"/>
      <c r="K48" s="20">
        <f t="shared" si="10"/>
        <v>0</v>
      </c>
      <c r="L48" s="20">
        <f t="shared" si="9"/>
        <v>134</v>
      </c>
      <c r="M48" s="19">
        <v>58</v>
      </c>
      <c r="N48" s="19">
        <v>76</v>
      </c>
      <c r="O48" s="19">
        <f t="shared" si="6"/>
        <v>-69</v>
      </c>
      <c r="P48" s="19">
        <f t="shared" si="7"/>
        <v>7</v>
      </c>
      <c r="Q48" s="19">
        <f t="shared" si="8"/>
        <v>-76</v>
      </c>
      <c r="S48" s="4">
        <f t="shared" si="4"/>
        <v>58</v>
      </c>
    </row>
    <row r="49" s="1" customFormat="1" ht="18" customHeight="1" spans="1:19">
      <c r="A49" s="17" t="s">
        <v>63</v>
      </c>
      <c r="B49" s="17"/>
      <c r="C49" s="19">
        <v>0</v>
      </c>
      <c r="D49" s="19">
        <v>68</v>
      </c>
      <c r="E49" s="19"/>
      <c r="F49" s="19"/>
      <c r="G49" s="20">
        <f t="shared" si="5"/>
        <v>68</v>
      </c>
      <c r="H49" s="20">
        <v>107</v>
      </c>
      <c r="I49" s="20"/>
      <c r="J49" s="20"/>
      <c r="K49" s="20">
        <f t="shared" si="10"/>
        <v>0</v>
      </c>
      <c r="L49" s="20">
        <f t="shared" si="9"/>
        <v>158</v>
      </c>
      <c r="M49" s="19">
        <v>69</v>
      </c>
      <c r="N49" s="19">
        <v>89</v>
      </c>
      <c r="O49" s="19">
        <f t="shared" si="6"/>
        <v>-90</v>
      </c>
      <c r="P49" s="19">
        <f t="shared" si="7"/>
        <v>-1</v>
      </c>
      <c r="Q49" s="19">
        <f t="shared" si="8"/>
        <v>-89</v>
      </c>
      <c r="S49" s="4">
        <f t="shared" si="4"/>
        <v>68</v>
      </c>
    </row>
    <row r="50" s="1" customFormat="1" ht="18" customHeight="1" spans="1:19">
      <c r="A50" s="17" t="s">
        <v>64</v>
      </c>
      <c r="B50" s="17"/>
      <c r="C50" s="19"/>
      <c r="D50" s="19">
        <v>49</v>
      </c>
      <c r="E50" s="19"/>
      <c r="F50" s="19"/>
      <c r="G50" s="20">
        <f t="shared" si="5"/>
        <v>49</v>
      </c>
      <c r="H50" s="20"/>
      <c r="I50" s="20"/>
      <c r="J50" s="20"/>
      <c r="K50" s="20">
        <f t="shared" si="10"/>
        <v>0</v>
      </c>
      <c r="L50" s="20">
        <f t="shared" si="9"/>
        <v>91</v>
      </c>
      <c r="M50" s="19">
        <v>40</v>
      </c>
      <c r="N50" s="19">
        <v>51</v>
      </c>
      <c r="O50" s="19">
        <f t="shared" si="6"/>
        <v>-42</v>
      </c>
      <c r="P50" s="19">
        <f t="shared" si="7"/>
        <v>9</v>
      </c>
      <c r="Q50" s="19">
        <f t="shared" si="8"/>
        <v>-51</v>
      </c>
      <c r="S50" s="4">
        <f t="shared" si="4"/>
        <v>49</v>
      </c>
    </row>
    <row r="51" s="1" customFormat="1" ht="18" customHeight="1" spans="1:19">
      <c r="A51" s="17" t="s">
        <v>65</v>
      </c>
      <c r="B51" s="17"/>
      <c r="C51" s="19">
        <v>0</v>
      </c>
      <c r="D51" s="19">
        <v>91</v>
      </c>
      <c r="E51" s="19"/>
      <c r="F51" s="19"/>
      <c r="G51" s="20">
        <f t="shared" si="5"/>
        <v>91</v>
      </c>
      <c r="H51" s="20">
        <v>113</v>
      </c>
      <c r="I51" s="20"/>
      <c r="J51" s="20"/>
      <c r="K51" s="20">
        <f t="shared" si="10"/>
        <v>0</v>
      </c>
      <c r="L51" s="20">
        <f t="shared" si="9"/>
        <v>179</v>
      </c>
      <c r="M51" s="19">
        <v>85</v>
      </c>
      <c r="N51" s="19">
        <v>94</v>
      </c>
      <c r="O51" s="19">
        <f t="shared" si="6"/>
        <v>-88</v>
      </c>
      <c r="P51" s="19">
        <f t="shared" si="7"/>
        <v>6</v>
      </c>
      <c r="Q51" s="19">
        <f t="shared" si="8"/>
        <v>-94</v>
      </c>
      <c r="S51" s="4">
        <f t="shared" si="4"/>
        <v>91</v>
      </c>
    </row>
    <row r="52" s="1" customFormat="1" ht="18" customHeight="1" spans="1:19">
      <c r="A52" s="17" t="s">
        <v>66</v>
      </c>
      <c r="B52" s="17"/>
      <c r="C52" s="19">
        <v>0</v>
      </c>
      <c r="D52" s="19">
        <v>97</v>
      </c>
      <c r="E52" s="19"/>
      <c r="F52" s="19"/>
      <c r="G52" s="20">
        <f t="shared" si="5"/>
        <v>97</v>
      </c>
      <c r="H52" s="20">
        <v>7</v>
      </c>
      <c r="I52" s="20"/>
      <c r="J52" s="20"/>
      <c r="K52" s="20">
        <f t="shared" si="10"/>
        <v>0</v>
      </c>
      <c r="L52" s="20">
        <f t="shared" si="9"/>
        <v>10</v>
      </c>
      <c r="M52" s="19">
        <v>4</v>
      </c>
      <c r="N52" s="19">
        <v>6</v>
      </c>
      <c r="O52" s="19">
        <f t="shared" si="6"/>
        <v>87</v>
      </c>
      <c r="P52" s="19">
        <f t="shared" si="7"/>
        <v>93</v>
      </c>
      <c r="Q52" s="19">
        <f t="shared" si="8"/>
        <v>-6</v>
      </c>
      <c r="S52" s="4">
        <f t="shared" si="4"/>
        <v>97</v>
      </c>
    </row>
    <row r="53" s="1" customFormat="1" ht="18" customHeight="1" spans="1:19">
      <c r="A53" s="17" t="s">
        <v>67</v>
      </c>
      <c r="B53" s="17"/>
      <c r="C53" s="19">
        <v>34</v>
      </c>
      <c r="D53" s="19">
        <v>28</v>
      </c>
      <c r="E53" s="19"/>
      <c r="F53" s="19"/>
      <c r="G53" s="20">
        <f t="shared" si="5"/>
        <v>28</v>
      </c>
      <c r="H53" s="20">
        <v>63</v>
      </c>
      <c r="I53" s="20"/>
      <c r="J53" s="20"/>
      <c r="K53" s="20">
        <f t="shared" si="10"/>
        <v>0</v>
      </c>
      <c r="L53" s="20">
        <f t="shared" si="9"/>
        <v>94</v>
      </c>
      <c r="M53" s="19">
        <v>41</v>
      </c>
      <c r="N53" s="19">
        <v>53</v>
      </c>
      <c r="O53" s="19">
        <f t="shared" si="6"/>
        <v>-66</v>
      </c>
      <c r="P53" s="19">
        <f t="shared" si="7"/>
        <v>-13</v>
      </c>
      <c r="Q53" s="19">
        <f t="shared" si="8"/>
        <v>-53</v>
      </c>
      <c r="S53" s="4">
        <f t="shared" si="4"/>
        <v>62</v>
      </c>
    </row>
    <row r="54" s="1" customFormat="1" ht="18" customHeight="1" spans="1:19">
      <c r="A54" s="17" t="s">
        <v>68</v>
      </c>
      <c r="B54" s="17"/>
      <c r="C54" s="19">
        <v>3</v>
      </c>
      <c r="D54" s="19">
        <v>123</v>
      </c>
      <c r="E54" s="19"/>
      <c r="F54" s="19"/>
      <c r="G54" s="20">
        <f t="shared" ref="G54:G71" si="11">D54+E54+F54</f>
        <v>123</v>
      </c>
      <c r="H54" s="20">
        <v>132</v>
      </c>
      <c r="I54" s="20"/>
      <c r="J54" s="20"/>
      <c r="K54" s="20">
        <f t="shared" si="10"/>
        <v>0</v>
      </c>
      <c r="L54" s="20">
        <f t="shared" si="9"/>
        <v>259</v>
      </c>
      <c r="M54" s="19">
        <v>149</v>
      </c>
      <c r="N54" s="19">
        <v>110</v>
      </c>
      <c r="O54" s="19">
        <f t="shared" ref="O54:O71" si="12">P54+Q54</f>
        <v>-136</v>
      </c>
      <c r="P54" s="19">
        <f t="shared" ref="P54:P71" si="13">G54-M54</f>
        <v>-26</v>
      </c>
      <c r="Q54" s="19">
        <f t="shared" ref="Q54:Q71" si="14">K54-N54</f>
        <v>-110</v>
      </c>
      <c r="S54" s="4">
        <f t="shared" si="4"/>
        <v>126</v>
      </c>
    </row>
    <row r="55" s="1" customFormat="1" ht="18" customHeight="1" spans="1:19">
      <c r="A55" s="17" t="s">
        <v>69</v>
      </c>
      <c r="B55" s="17"/>
      <c r="C55" s="19">
        <v>0</v>
      </c>
      <c r="D55" s="19">
        <v>11</v>
      </c>
      <c r="E55" s="19"/>
      <c r="F55" s="19"/>
      <c r="G55" s="20">
        <f t="shared" si="11"/>
        <v>11</v>
      </c>
      <c r="H55" s="20">
        <v>14</v>
      </c>
      <c r="I55" s="20"/>
      <c r="J55" s="20"/>
      <c r="K55" s="20">
        <f t="shared" si="10"/>
        <v>0</v>
      </c>
      <c r="L55" s="20">
        <f t="shared" si="9"/>
        <v>98</v>
      </c>
      <c r="M55" s="19">
        <v>86</v>
      </c>
      <c r="N55" s="19">
        <v>12</v>
      </c>
      <c r="O55" s="19">
        <f t="shared" si="12"/>
        <v>-87</v>
      </c>
      <c r="P55" s="19">
        <f t="shared" si="13"/>
        <v>-75</v>
      </c>
      <c r="Q55" s="19">
        <f t="shared" si="14"/>
        <v>-12</v>
      </c>
      <c r="S55" s="4">
        <f t="shared" si="4"/>
        <v>11</v>
      </c>
    </row>
    <row r="56" s="1" customFormat="1" ht="18" customHeight="1" spans="1:19">
      <c r="A56" s="17" t="s">
        <v>70</v>
      </c>
      <c r="B56" s="17"/>
      <c r="C56" s="19">
        <v>18</v>
      </c>
      <c r="D56" s="19">
        <v>6</v>
      </c>
      <c r="E56" s="19"/>
      <c r="F56" s="19">
        <v>90</v>
      </c>
      <c r="G56" s="20">
        <f t="shared" si="11"/>
        <v>96</v>
      </c>
      <c r="H56" s="20">
        <v>57</v>
      </c>
      <c r="I56" s="20"/>
      <c r="J56" s="20"/>
      <c r="K56" s="20">
        <f t="shared" si="10"/>
        <v>0</v>
      </c>
      <c r="L56" s="20">
        <f t="shared" si="9"/>
        <v>166</v>
      </c>
      <c r="M56" s="19">
        <v>118</v>
      </c>
      <c r="N56" s="19">
        <v>48</v>
      </c>
      <c r="O56" s="19">
        <f t="shared" si="12"/>
        <v>-70</v>
      </c>
      <c r="P56" s="19">
        <f t="shared" si="13"/>
        <v>-22</v>
      </c>
      <c r="Q56" s="19">
        <f t="shared" si="14"/>
        <v>-48</v>
      </c>
      <c r="S56" s="4">
        <f t="shared" si="4"/>
        <v>24</v>
      </c>
    </row>
    <row r="57" s="1" customFormat="1" ht="18" customHeight="1" spans="1:19">
      <c r="A57" s="17" t="s">
        <v>71</v>
      </c>
      <c r="B57" s="17"/>
      <c r="C57" s="19">
        <v>0</v>
      </c>
      <c r="D57" s="19">
        <v>160</v>
      </c>
      <c r="E57" s="19"/>
      <c r="F57" s="19"/>
      <c r="G57" s="20">
        <f t="shared" si="11"/>
        <v>160</v>
      </c>
      <c r="H57" s="20">
        <v>78</v>
      </c>
      <c r="I57" s="20"/>
      <c r="J57" s="20"/>
      <c r="K57" s="20">
        <f t="shared" si="10"/>
        <v>0</v>
      </c>
      <c r="L57" s="20">
        <f t="shared" si="9"/>
        <v>122</v>
      </c>
      <c r="M57" s="19">
        <v>57</v>
      </c>
      <c r="N57" s="19">
        <v>65</v>
      </c>
      <c r="O57" s="19">
        <f t="shared" si="12"/>
        <v>38</v>
      </c>
      <c r="P57" s="19">
        <f t="shared" si="13"/>
        <v>103</v>
      </c>
      <c r="Q57" s="19">
        <f t="shared" si="14"/>
        <v>-65</v>
      </c>
      <c r="S57" s="4">
        <f t="shared" si="4"/>
        <v>160</v>
      </c>
    </row>
    <row r="58" s="1" customFormat="1" ht="18" customHeight="1" spans="1:19">
      <c r="A58" s="17" t="s">
        <v>72</v>
      </c>
      <c r="B58" s="17"/>
      <c r="C58" s="19">
        <v>28</v>
      </c>
      <c r="D58" s="19">
        <v>49</v>
      </c>
      <c r="E58" s="19"/>
      <c r="F58" s="19"/>
      <c r="G58" s="20">
        <f t="shared" si="11"/>
        <v>49</v>
      </c>
      <c r="H58" s="20">
        <v>90</v>
      </c>
      <c r="I58" s="20"/>
      <c r="J58" s="20"/>
      <c r="K58" s="20">
        <f t="shared" si="10"/>
        <v>0</v>
      </c>
      <c r="L58" s="20">
        <f t="shared" si="9"/>
        <v>133</v>
      </c>
      <c r="M58" s="19">
        <v>58</v>
      </c>
      <c r="N58" s="19">
        <v>75</v>
      </c>
      <c r="O58" s="19">
        <f t="shared" si="12"/>
        <v>-84</v>
      </c>
      <c r="P58" s="19">
        <f t="shared" si="13"/>
        <v>-9</v>
      </c>
      <c r="Q58" s="19">
        <f t="shared" si="14"/>
        <v>-75</v>
      </c>
      <c r="S58" s="4">
        <f t="shared" si="4"/>
        <v>77</v>
      </c>
    </row>
    <row r="59" s="1" customFormat="1" ht="18" customHeight="1" spans="1:19">
      <c r="A59" s="17" t="s">
        <v>73</v>
      </c>
      <c r="B59" s="17"/>
      <c r="C59" s="19">
        <v>0</v>
      </c>
      <c r="D59" s="19">
        <v>128</v>
      </c>
      <c r="E59" s="19"/>
      <c r="F59" s="19"/>
      <c r="G59" s="20">
        <f t="shared" si="11"/>
        <v>128</v>
      </c>
      <c r="H59" s="20">
        <v>61</v>
      </c>
      <c r="I59" s="20"/>
      <c r="J59" s="20"/>
      <c r="K59" s="20">
        <f t="shared" si="10"/>
        <v>0</v>
      </c>
      <c r="L59" s="20">
        <f t="shared" si="9"/>
        <v>94</v>
      </c>
      <c r="M59" s="19">
        <v>43</v>
      </c>
      <c r="N59" s="19">
        <v>51</v>
      </c>
      <c r="O59" s="19">
        <f t="shared" si="12"/>
        <v>34</v>
      </c>
      <c r="P59" s="19">
        <f t="shared" si="13"/>
        <v>85</v>
      </c>
      <c r="Q59" s="19">
        <f t="shared" si="14"/>
        <v>-51</v>
      </c>
      <c r="S59" s="4">
        <f t="shared" si="4"/>
        <v>128</v>
      </c>
    </row>
    <row r="60" s="1" customFormat="1" ht="18" customHeight="1" spans="1:19">
      <c r="A60" s="17" t="s">
        <v>74</v>
      </c>
      <c r="B60" s="17"/>
      <c r="C60" s="19">
        <v>66</v>
      </c>
      <c r="D60" s="19">
        <v>31</v>
      </c>
      <c r="E60" s="19"/>
      <c r="F60" s="19"/>
      <c r="G60" s="20">
        <f t="shared" si="11"/>
        <v>31</v>
      </c>
      <c r="H60" s="20">
        <v>175</v>
      </c>
      <c r="I60" s="20"/>
      <c r="J60" s="20"/>
      <c r="K60" s="20">
        <f t="shared" si="10"/>
        <v>0</v>
      </c>
      <c r="L60" s="20">
        <f t="shared" si="9"/>
        <v>307</v>
      </c>
      <c r="M60" s="19">
        <v>161</v>
      </c>
      <c r="N60" s="19">
        <v>146</v>
      </c>
      <c r="O60" s="19">
        <f t="shared" si="12"/>
        <v>-276</v>
      </c>
      <c r="P60" s="19">
        <f t="shared" si="13"/>
        <v>-130</v>
      </c>
      <c r="Q60" s="19">
        <f t="shared" si="14"/>
        <v>-146</v>
      </c>
      <c r="S60" s="4">
        <f t="shared" si="4"/>
        <v>97</v>
      </c>
    </row>
    <row r="61" s="1" customFormat="1" ht="18" customHeight="1" spans="1:19">
      <c r="A61" s="17" t="s">
        <v>75</v>
      </c>
      <c r="B61" s="17"/>
      <c r="C61" s="19">
        <v>-46</v>
      </c>
      <c r="D61" s="19">
        <v>177</v>
      </c>
      <c r="E61" s="19"/>
      <c r="F61" s="19"/>
      <c r="G61" s="20">
        <f t="shared" si="11"/>
        <v>177</v>
      </c>
      <c r="H61" s="20">
        <v>29</v>
      </c>
      <c r="I61" s="20"/>
      <c r="J61" s="20"/>
      <c r="K61" s="20">
        <f t="shared" si="10"/>
        <v>0</v>
      </c>
      <c r="L61" s="20">
        <f t="shared" si="9"/>
        <v>122</v>
      </c>
      <c r="M61" s="19">
        <v>53</v>
      </c>
      <c r="N61" s="19">
        <v>69</v>
      </c>
      <c r="O61" s="19">
        <f t="shared" si="12"/>
        <v>55</v>
      </c>
      <c r="P61" s="19">
        <f t="shared" si="13"/>
        <v>124</v>
      </c>
      <c r="Q61" s="19">
        <f t="shared" si="14"/>
        <v>-69</v>
      </c>
      <c r="S61" s="4">
        <f t="shared" si="4"/>
        <v>131</v>
      </c>
    </row>
    <row r="62" s="1" customFormat="1" ht="18" customHeight="1" spans="1:19">
      <c r="A62" s="26" t="s">
        <v>76</v>
      </c>
      <c r="B62" s="17" t="s">
        <v>22</v>
      </c>
      <c r="C62" s="19">
        <f t="shared" ref="C62:H62" si="15">SUM(C63:C70)</f>
        <v>-74</v>
      </c>
      <c r="D62" s="19">
        <f t="shared" si="15"/>
        <v>1210</v>
      </c>
      <c r="E62" s="19"/>
      <c r="F62" s="19">
        <f t="shared" si="15"/>
        <v>38</v>
      </c>
      <c r="G62" s="19">
        <f t="shared" si="15"/>
        <v>1248</v>
      </c>
      <c r="H62" s="19">
        <f t="shared" si="15"/>
        <v>1322</v>
      </c>
      <c r="I62" s="19"/>
      <c r="J62" s="19"/>
      <c r="K62" s="19">
        <f t="shared" ref="K62:N62" si="16">SUM(K63:K70)</f>
        <v>0</v>
      </c>
      <c r="L62" s="19">
        <f t="shared" si="16"/>
        <v>2302</v>
      </c>
      <c r="M62" s="19">
        <f t="shared" si="16"/>
        <v>1053</v>
      </c>
      <c r="N62" s="19">
        <f t="shared" si="16"/>
        <v>1249</v>
      </c>
      <c r="O62" s="19">
        <f t="shared" si="12"/>
        <v>-1054</v>
      </c>
      <c r="P62" s="19">
        <f t="shared" si="13"/>
        <v>195</v>
      </c>
      <c r="Q62" s="19">
        <f t="shared" si="14"/>
        <v>-1249</v>
      </c>
      <c r="S62" s="4">
        <f t="shared" si="4"/>
        <v>1136</v>
      </c>
    </row>
    <row r="63" s="1" customFormat="1" ht="18" customHeight="1" spans="1:19">
      <c r="A63" s="26"/>
      <c r="B63" s="17" t="s">
        <v>77</v>
      </c>
      <c r="C63" s="19">
        <v>-20</v>
      </c>
      <c r="D63" s="19">
        <v>180</v>
      </c>
      <c r="E63" s="19"/>
      <c r="F63" s="19"/>
      <c r="G63" s="20">
        <f t="shared" si="11"/>
        <v>180</v>
      </c>
      <c r="H63" s="20">
        <v>435</v>
      </c>
      <c r="I63" s="20"/>
      <c r="J63" s="20"/>
      <c r="K63" s="20">
        <f t="shared" si="10"/>
        <v>0</v>
      </c>
      <c r="L63" s="20">
        <f t="shared" si="9"/>
        <v>643</v>
      </c>
      <c r="M63" s="19">
        <v>280</v>
      </c>
      <c r="N63" s="19">
        <v>363</v>
      </c>
      <c r="O63" s="19">
        <f t="shared" si="12"/>
        <v>-463</v>
      </c>
      <c r="P63" s="19">
        <f t="shared" si="13"/>
        <v>-100</v>
      </c>
      <c r="Q63" s="19">
        <f t="shared" si="14"/>
        <v>-363</v>
      </c>
      <c r="S63" s="4" t="e">
        <f>C63+#REF!</f>
        <v>#REF!</v>
      </c>
    </row>
    <row r="64" s="1" customFormat="1" ht="18" customHeight="1" spans="1:19">
      <c r="A64" s="26"/>
      <c r="B64" s="17" t="s">
        <v>78</v>
      </c>
      <c r="C64" s="19">
        <v>-54</v>
      </c>
      <c r="D64" s="19">
        <v>215</v>
      </c>
      <c r="E64" s="19"/>
      <c r="F64" s="19"/>
      <c r="G64" s="20">
        <f t="shared" si="11"/>
        <v>215</v>
      </c>
      <c r="H64" s="20">
        <v>0</v>
      </c>
      <c r="I64" s="20"/>
      <c r="J64" s="20"/>
      <c r="K64" s="20">
        <f t="shared" si="10"/>
        <v>0</v>
      </c>
      <c r="L64" s="20">
        <f t="shared" si="9"/>
        <v>92</v>
      </c>
      <c r="M64" s="19">
        <v>56</v>
      </c>
      <c r="N64" s="19">
        <v>36</v>
      </c>
      <c r="O64" s="19">
        <f t="shared" si="12"/>
        <v>123</v>
      </c>
      <c r="P64" s="19">
        <f t="shared" si="13"/>
        <v>159</v>
      </c>
      <c r="Q64" s="19">
        <f t="shared" si="14"/>
        <v>-36</v>
      </c>
      <c r="S64" s="4">
        <f t="shared" ref="S64:S71" si="17">C64+D63</f>
        <v>126</v>
      </c>
    </row>
    <row r="65" s="1" customFormat="1" ht="18" customHeight="1" spans="1:19">
      <c r="A65" s="26"/>
      <c r="B65" s="17" t="s">
        <v>79</v>
      </c>
      <c r="C65" s="19">
        <v>0</v>
      </c>
      <c r="D65" s="19">
        <v>152</v>
      </c>
      <c r="E65" s="19"/>
      <c r="F65" s="19"/>
      <c r="G65" s="20">
        <f t="shared" si="11"/>
        <v>152</v>
      </c>
      <c r="H65" s="20">
        <v>155</v>
      </c>
      <c r="I65" s="20"/>
      <c r="J65" s="20"/>
      <c r="K65" s="20">
        <f t="shared" si="10"/>
        <v>0</v>
      </c>
      <c r="L65" s="20">
        <f t="shared" si="9"/>
        <v>335</v>
      </c>
      <c r="M65" s="19">
        <v>140</v>
      </c>
      <c r="N65" s="19">
        <v>195</v>
      </c>
      <c r="O65" s="19">
        <f t="shared" si="12"/>
        <v>-183</v>
      </c>
      <c r="P65" s="19">
        <f t="shared" si="13"/>
        <v>12</v>
      </c>
      <c r="Q65" s="19">
        <f t="shared" si="14"/>
        <v>-195</v>
      </c>
      <c r="S65" s="4">
        <f t="shared" si="17"/>
        <v>215</v>
      </c>
    </row>
    <row r="66" s="1" customFormat="1" ht="18" customHeight="1" spans="1:19">
      <c r="A66" s="26"/>
      <c r="B66" s="17" t="s">
        <v>80</v>
      </c>
      <c r="C66" s="19"/>
      <c r="D66" s="19">
        <v>103</v>
      </c>
      <c r="E66" s="19"/>
      <c r="F66" s="19">
        <v>4</v>
      </c>
      <c r="G66" s="20">
        <f t="shared" si="11"/>
        <v>107</v>
      </c>
      <c r="H66" s="20">
        <v>122</v>
      </c>
      <c r="I66" s="20"/>
      <c r="J66" s="20"/>
      <c r="K66" s="20">
        <f t="shared" si="10"/>
        <v>0</v>
      </c>
      <c r="L66" s="20">
        <f t="shared" si="9"/>
        <v>197</v>
      </c>
      <c r="M66" s="19">
        <v>92</v>
      </c>
      <c r="N66" s="19">
        <v>105</v>
      </c>
      <c r="O66" s="19">
        <f t="shared" si="12"/>
        <v>-90</v>
      </c>
      <c r="P66" s="19">
        <f t="shared" si="13"/>
        <v>15</v>
      </c>
      <c r="Q66" s="19">
        <f t="shared" si="14"/>
        <v>-105</v>
      </c>
      <c r="S66" s="4">
        <f t="shared" si="17"/>
        <v>152</v>
      </c>
    </row>
    <row r="67" s="1" customFormat="1" ht="18" customHeight="1" spans="1:19">
      <c r="A67" s="26"/>
      <c r="B67" s="17" t="s">
        <v>81</v>
      </c>
      <c r="C67" s="19">
        <v>0</v>
      </c>
      <c r="D67" s="19">
        <v>106</v>
      </c>
      <c r="E67" s="19"/>
      <c r="F67" s="19">
        <v>12</v>
      </c>
      <c r="G67" s="20">
        <f t="shared" si="11"/>
        <v>118</v>
      </c>
      <c r="H67" s="20">
        <v>76</v>
      </c>
      <c r="I67" s="20"/>
      <c r="J67" s="20"/>
      <c r="K67" s="20">
        <f t="shared" si="10"/>
        <v>0</v>
      </c>
      <c r="L67" s="20">
        <f t="shared" si="9"/>
        <v>142</v>
      </c>
      <c r="M67" s="19">
        <v>75</v>
      </c>
      <c r="N67" s="19">
        <v>67</v>
      </c>
      <c r="O67" s="19">
        <f t="shared" si="12"/>
        <v>-24</v>
      </c>
      <c r="P67" s="19">
        <f t="shared" si="13"/>
        <v>43</v>
      </c>
      <c r="Q67" s="19">
        <f t="shared" si="14"/>
        <v>-67</v>
      </c>
      <c r="S67" s="4">
        <f t="shared" si="17"/>
        <v>103</v>
      </c>
    </row>
    <row r="68" s="1" customFormat="1" ht="18" customHeight="1" spans="1:19">
      <c r="A68" s="26"/>
      <c r="B68" s="17" t="s">
        <v>82</v>
      </c>
      <c r="C68" s="19"/>
      <c r="D68" s="19">
        <v>124</v>
      </c>
      <c r="E68" s="19"/>
      <c r="F68" s="19">
        <v>13</v>
      </c>
      <c r="G68" s="20">
        <f t="shared" si="11"/>
        <v>137</v>
      </c>
      <c r="H68" s="20">
        <v>142</v>
      </c>
      <c r="I68" s="20"/>
      <c r="J68" s="20"/>
      <c r="K68" s="20">
        <f t="shared" si="10"/>
        <v>0</v>
      </c>
      <c r="L68" s="20">
        <f t="shared" si="9"/>
        <v>247</v>
      </c>
      <c r="M68" s="19">
        <v>107</v>
      </c>
      <c r="N68" s="19">
        <v>140</v>
      </c>
      <c r="O68" s="19">
        <f t="shared" si="12"/>
        <v>-110</v>
      </c>
      <c r="P68" s="19">
        <f t="shared" si="13"/>
        <v>30</v>
      </c>
      <c r="Q68" s="19">
        <f t="shared" si="14"/>
        <v>-140</v>
      </c>
      <c r="S68" s="4">
        <f t="shared" si="17"/>
        <v>106</v>
      </c>
    </row>
    <row r="69" s="1" customFormat="1" ht="18" customHeight="1" spans="1:19">
      <c r="A69" s="26"/>
      <c r="B69" s="17" t="s">
        <v>83</v>
      </c>
      <c r="C69" s="19">
        <v>0</v>
      </c>
      <c r="D69" s="19">
        <v>253</v>
      </c>
      <c r="E69" s="19"/>
      <c r="F69" s="19">
        <v>8</v>
      </c>
      <c r="G69" s="20">
        <f t="shared" si="11"/>
        <v>261</v>
      </c>
      <c r="H69" s="20">
        <v>339</v>
      </c>
      <c r="I69" s="20"/>
      <c r="J69" s="20"/>
      <c r="K69" s="20">
        <f t="shared" si="10"/>
        <v>0</v>
      </c>
      <c r="L69" s="20">
        <f t="shared" si="9"/>
        <v>529</v>
      </c>
      <c r="M69" s="19">
        <v>234</v>
      </c>
      <c r="N69" s="19">
        <v>295</v>
      </c>
      <c r="O69" s="19">
        <f t="shared" si="12"/>
        <v>-268</v>
      </c>
      <c r="P69" s="19">
        <f t="shared" si="13"/>
        <v>27</v>
      </c>
      <c r="Q69" s="19">
        <f t="shared" si="14"/>
        <v>-295</v>
      </c>
      <c r="S69" s="4">
        <f t="shared" si="17"/>
        <v>124</v>
      </c>
    </row>
    <row r="70" s="1" customFormat="1" ht="18" customHeight="1" spans="1:19">
      <c r="A70" s="26"/>
      <c r="B70" s="17" t="s">
        <v>84</v>
      </c>
      <c r="C70" s="19"/>
      <c r="D70" s="19">
        <v>77</v>
      </c>
      <c r="E70" s="19"/>
      <c r="F70" s="19">
        <v>1</v>
      </c>
      <c r="G70" s="20">
        <f t="shared" si="11"/>
        <v>78</v>
      </c>
      <c r="H70" s="20">
        <v>53</v>
      </c>
      <c r="I70" s="20"/>
      <c r="J70" s="20"/>
      <c r="K70" s="20">
        <f t="shared" si="10"/>
        <v>0</v>
      </c>
      <c r="L70" s="20">
        <f t="shared" si="9"/>
        <v>117</v>
      </c>
      <c r="M70" s="19">
        <v>69</v>
      </c>
      <c r="N70" s="19">
        <v>48</v>
      </c>
      <c r="O70" s="19">
        <f t="shared" si="12"/>
        <v>-39</v>
      </c>
      <c r="P70" s="19">
        <f t="shared" si="13"/>
        <v>9</v>
      </c>
      <c r="Q70" s="19">
        <f t="shared" si="14"/>
        <v>-48</v>
      </c>
      <c r="S70" s="4">
        <f t="shared" si="17"/>
        <v>253</v>
      </c>
    </row>
    <row r="71" s="1" customFormat="1" ht="18" customHeight="1" spans="1:19">
      <c r="A71" s="17" t="s">
        <v>85</v>
      </c>
      <c r="B71" s="17"/>
      <c r="C71" s="19">
        <v>63</v>
      </c>
      <c r="D71" s="19">
        <v>17</v>
      </c>
      <c r="E71" s="19"/>
      <c r="F71" s="19"/>
      <c r="G71" s="20">
        <f t="shared" si="11"/>
        <v>17</v>
      </c>
      <c r="H71" s="20">
        <v>290</v>
      </c>
      <c r="I71" s="32"/>
      <c r="J71" s="20"/>
      <c r="K71" s="20">
        <f t="shared" si="10"/>
        <v>0</v>
      </c>
      <c r="L71" s="20">
        <f t="shared" si="9"/>
        <v>164</v>
      </c>
      <c r="M71" s="19">
        <v>71</v>
      </c>
      <c r="N71" s="19">
        <v>93</v>
      </c>
      <c r="O71" s="19">
        <f t="shared" si="12"/>
        <v>-147</v>
      </c>
      <c r="P71" s="19">
        <f t="shared" si="13"/>
        <v>-54</v>
      </c>
      <c r="Q71" s="19">
        <f t="shared" si="14"/>
        <v>-93</v>
      </c>
      <c r="S71" s="4">
        <f t="shared" si="17"/>
        <v>140</v>
      </c>
    </row>
  </sheetData>
  <mergeCells count="56">
    <mergeCell ref="A2:Q2"/>
    <mergeCell ref="A3:P3"/>
    <mergeCell ref="C4:K4"/>
    <mergeCell ref="L4:Q4"/>
    <mergeCell ref="C5:G5"/>
    <mergeCell ref="H5:K5"/>
    <mergeCell ref="M5:N5"/>
    <mergeCell ref="P5:Q5"/>
    <mergeCell ref="A7:B7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71:B71"/>
    <mergeCell ref="A8:A20"/>
    <mergeCell ref="A62:A70"/>
    <mergeCell ref="L5:L6"/>
    <mergeCell ref="O5:O6"/>
    <mergeCell ref="A4:B6"/>
  </mergeCells>
  <pageMargins left="0.751388888888889" right="0.751388888888889" top="1" bottom="1" header="0.511805555555556" footer="0.511805555555556"/>
  <pageSetup paperSize="9" scale="51" fitToHeight="0" orientation="landscape" horizontalDpi="600"/>
  <headerFooter>
    <oddFooter>&amp;C第 &amp;P 页，共 &amp;N 页</oddFooter>
  </headerFooter>
  <rowBreaks count="4" manualBreakCount="4">
    <brk id="35" max="16383" man="1"/>
    <brk id="71" max="16383" man="1"/>
    <brk id="71" max="16383" man="1"/>
    <brk id="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2024-10-18T07:58:00Z</dcterms:created>
  <dcterms:modified xsi:type="dcterms:W3CDTF">2025-10-31T08:24:22Z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KSOReadingLayout">
    <vt:bool>true</vt:bool>
  </property>
</Properties>
</file>