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Sheet1!$A$1:$G$21</definedName>
  </definedNames>
  <calcPr calcId="144525"/>
</workbook>
</file>

<file path=xl/sharedStrings.xml><?xml version="1.0" encoding="utf-8"?>
<sst xmlns="http://schemas.openxmlformats.org/spreadsheetml/2006/main" count="28">
  <si>
    <t>2017年交通发展补助资金支出预算明细表</t>
  </si>
  <si>
    <t>单位：万元</t>
  </si>
  <si>
    <t>序号</t>
  </si>
  <si>
    <t>项目名称</t>
  </si>
  <si>
    <t>支出科目</t>
  </si>
  <si>
    <t>经济科目</t>
  </si>
  <si>
    <t>金额</t>
  </si>
  <si>
    <t>政府采购</t>
  </si>
  <si>
    <t>备注</t>
  </si>
  <si>
    <t>合计</t>
  </si>
  <si>
    <t>吉林省交通信息通信中心</t>
  </si>
  <si>
    <t>吉林省交通运输厅数据中心工程</t>
  </si>
  <si>
    <t>2140199其他公路水路运输支出</t>
  </si>
  <si>
    <t>39999其他支出</t>
  </si>
  <si>
    <t>政企合作模式的吉林省综合交通出行信息共享应用科技示范工程</t>
  </si>
  <si>
    <t>吉林省公路水路安全畅通与应急处置系统(一期）</t>
  </si>
  <si>
    <t>吉林省交通运输基础通信网络工程</t>
  </si>
  <si>
    <t>吉林省交通运输厅信息系统及网络安全运维服务费</t>
  </si>
  <si>
    <t>吉林省运输管理局</t>
  </si>
  <si>
    <t>吉林省危险货物道路运输安全监管系统前期工作费</t>
  </si>
  <si>
    <t>吉林省交通运输厅所属运管局安保用房电力改造工程</t>
  </si>
  <si>
    <t>吉林省公路水路建设与运输市场信用信息服务系统</t>
  </si>
  <si>
    <t>吉林省道路客运联网售票系统</t>
  </si>
  <si>
    <t>吉林省公路管理局</t>
  </si>
  <si>
    <t>吉林省路网运行监测与综合管理系统</t>
  </si>
  <si>
    <t>吉林省航道管理局</t>
  </si>
  <si>
    <t>吉林省航道管理系统（一期）</t>
  </si>
  <si>
    <t>2140123航道维护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</si>
</sst>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28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ahoma"/>
      <charset val="134"/>
    </font>
    <font>
      <b/>
      <sz val="18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indexed="8"/>
      <name val="宋体"/>
      <charset val="134"/>
    </font>
    <font>
      <sz val="18"/>
      <color indexed="8"/>
      <name val="宋体"/>
      <charset val="134"/>
      <scheme val="minor"/>
    </font>
    <font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9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/>
  </cellStyleXfs>
  <cellXfs count="22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center" vertical="center"/>
    </xf>
    <xf numFmtId="0" fontId="3" fillId="0" borderId="0" xfId="49" applyFont="1" applyBorder="1" applyAlignment="1">
      <alignment horizontal="left" vertical="center"/>
    </xf>
    <xf numFmtId="0" fontId="3" fillId="0" borderId="0" xfId="49" applyFont="1" applyAlignment="1">
      <alignment horizontal="left" vertical="center"/>
    </xf>
    <xf numFmtId="0" fontId="4" fillId="0" borderId="0" xfId="49" applyFont="1"/>
    <xf numFmtId="31" fontId="3" fillId="0" borderId="0" xfId="49" applyNumberFormat="1" applyFont="1" applyBorder="1" applyAlignment="1">
      <alignment horizontal="right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/>
    <xf numFmtId="0" fontId="11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tabSelected="1" view="pageBreakPreview" zoomScale="50" zoomScaleNormal="100" zoomScaleSheetLayoutView="50" workbookViewId="0">
      <selection activeCell="C37" sqref="C36:C37"/>
    </sheetView>
  </sheetViews>
  <sheetFormatPr defaultColWidth="9" defaultRowHeight="12.75" outlineLevelCol="6"/>
  <cols>
    <col min="1" max="1" width="9.125" style="1" customWidth="1"/>
    <col min="2" max="2" width="93.75" style="1" customWidth="1"/>
    <col min="3" max="8" width="25.625" style="1" customWidth="1"/>
    <col min="9" max="16384" width="9" style="1"/>
  </cols>
  <sheetData>
    <row r="1" ht="43.5" customHeight="1" spans="1:7">
      <c r="A1" s="2" t="s">
        <v>0</v>
      </c>
      <c r="B1" s="2"/>
      <c r="C1" s="2"/>
      <c r="D1" s="2"/>
      <c r="E1" s="2"/>
      <c r="F1" s="2"/>
      <c r="G1" s="2"/>
    </row>
    <row r="2" ht="51" customHeight="1" spans="1:7">
      <c r="A2" s="3"/>
      <c r="B2" s="3"/>
      <c r="C2" s="4"/>
      <c r="D2" s="4"/>
      <c r="E2" s="5"/>
      <c r="F2" s="5"/>
      <c r="G2" s="6" t="s">
        <v>1</v>
      </c>
    </row>
    <row r="3" ht="46" customHeight="1" spans="1:7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9" t="s">
        <v>7</v>
      </c>
      <c r="G3" s="9" t="s">
        <v>8</v>
      </c>
    </row>
    <row r="4" ht="24.75" customHeight="1" spans="1:7">
      <c r="A4" s="7"/>
      <c r="B4" s="7"/>
      <c r="C4" s="10"/>
      <c r="D4" s="10"/>
      <c r="E4" s="7"/>
      <c r="F4" s="11"/>
      <c r="G4" s="11"/>
    </row>
    <row r="5" ht="3" customHeight="1" spans="1:7">
      <c r="A5" s="7"/>
      <c r="B5" s="7"/>
      <c r="C5" s="12"/>
      <c r="D5" s="12"/>
      <c r="E5" s="7"/>
      <c r="F5" s="11"/>
      <c r="G5" s="11"/>
    </row>
    <row r="6" ht="37" customHeight="1" spans="1:7">
      <c r="A6" s="13" t="s">
        <v>9</v>
      </c>
      <c r="B6" s="13"/>
      <c r="C6" s="13"/>
      <c r="D6" s="13"/>
      <c r="E6" s="14">
        <f>E7+E13+E18+E20</f>
        <v>2731.05</v>
      </c>
      <c r="F6" s="15">
        <f>F19+F21</f>
        <v>446.73</v>
      </c>
      <c r="G6" s="16"/>
    </row>
    <row r="7" ht="50" customHeight="1" spans="1:7">
      <c r="A7" s="13"/>
      <c r="B7" s="13" t="s">
        <v>10</v>
      </c>
      <c r="C7" s="13"/>
      <c r="D7" s="13"/>
      <c r="E7" s="14">
        <f>SUM(E8:E12)</f>
        <v>1279.28</v>
      </c>
      <c r="F7" s="16"/>
      <c r="G7" s="16"/>
    </row>
    <row r="8" ht="50" customHeight="1" spans="1:7">
      <c r="A8" s="7">
        <v>1</v>
      </c>
      <c r="B8" s="17" t="s">
        <v>11</v>
      </c>
      <c r="C8" s="17" t="s">
        <v>12</v>
      </c>
      <c r="D8" s="17" t="s">
        <v>13</v>
      </c>
      <c r="E8" s="18">
        <v>249.69</v>
      </c>
      <c r="F8" s="16"/>
      <c r="G8" s="16"/>
    </row>
    <row r="9" ht="50" customHeight="1" spans="1:7">
      <c r="A9" s="7">
        <v>2</v>
      </c>
      <c r="B9" s="17" t="s">
        <v>14</v>
      </c>
      <c r="C9" s="17" t="s">
        <v>12</v>
      </c>
      <c r="D9" s="17" t="s">
        <v>13</v>
      </c>
      <c r="E9" s="18">
        <v>1.07</v>
      </c>
      <c r="F9" s="16"/>
      <c r="G9" s="16"/>
    </row>
    <row r="10" ht="50" customHeight="1" spans="1:7">
      <c r="A10" s="7">
        <v>3</v>
      </c>
      <c r="B10" s="17" t="s">
        <v>15</v>
      </c>
      <c r="C10" s="17" t="s">
        <v>12</v>
      </c>
      <c r="D10" s="17" t="s">
        <v>13</v>
      </c>
      <c r="E10" s="18">
        <v>19.47</v>
      </c>
      <c r="F10" s="16"/>
      <c r="G10" s="16"/>
    </row>
    <row r="11" ht="50" customHeight="1" spans="1:7">
      <c r="A11" s="7">
        <v>4</v>
      </c>
      <c r="B11" s="17" t="s">
        <v>16</v>
      </c>
      <c r="C11" s="17" t="s">
        <v>12</v>
      </c>
      <c r="D11" s="17" t="s">
        <v>13</v>
      </c>
      <c r="E11" s="19">
        <v>909.05</v>
      </c>
      <c r="F11" s="16"/>
      <c r="G11" s="16"/>
    </row>
    <row r="12" ht="50" customHeight="1" spans="1:7">
      <c r="A12" s="7">
        <v>5</v>
      </c>
      <c r="B12" s="17" t="s">
        <v>17</v>
      </c>
      <c r="C12" s="17" t="s">
        <v>12</v>
      </c>
      <c r="D12" s="17" t="s">
        <v>13</v>
      </c>
      <c r="E12" s="18">
        <v>100</v>
      </c>
      <c r="F12" s="16"/>
      <c r="G12" s="16"/>
    </row>
    <row r="13" ht="50" customHeight="1" spans="1:7">
      <c r="A13" s="7"/>
      <c r="B13" s="7" t="s">
        <v>18</v>
      </c>
      <c r="C13" s="7"/>
      <c r="D13" s="17"/>
      <c r="E13" s="14">
        <f>SUM(E14:E17)</f>
        <v>1005.04</v>
      </c>
      <c r="F13" s="16"/>
      <c r="G13" s="16"/>
    </row>
    <row r="14" ht="50" customHeight="1" spans="1:7">
      <c r="A14" s="7">
        <v>6</v>
      </c>
      <c r="B14" s="17" t="s">
        <v>19</v>
      </c>
      <c r="C14" s="17" t="s">
        <v>12</v>
      </c>
      <c r="D14" s="17" t="s">
        <v>13</v>
      </c>
      <c r="E14" s="18">
        <v>16</v>
      </c>
      <c r="F14" s="16"/>
      <c r="G14" s="16"/>
    </row>
    <row r="15" ht="50" customHeight="1" spans="1:7">
      <c r="A15" s="7">
        <v>7</v>
      </c>
      <c r="B15" s="17" t="s">
        <v>20</v>
      </c>
      <c r="C15" s="17" t="s">
        <v>12</v>
      </c>
      <c r="D15" s="17" t="s">
        <v>13</v>
      </c>
      <c r="E15" s="18">
        <v>12.5</v>
      </c>
      <c r="F15" s="16"/>
      <c r="G15" s="16"/>
    </row>
    <row r="16" ht="50" customHeight="1" spans="1:7">
      <c r="A16" s="7">
        <v>8</v>
      </c>
      <c r="B16" s="17" t="s">
        <v>21</v>
      </c>
      <c r="C16" s="17" t="s">
        <v>12</v>
      </c>
      <c r="D16" s="17" t="s">
        <v>13</v>
      </c>
      <c r="E16" s="18">
        <v>903.75</v>
      </c>
      <c r="F16" s="16"/>
      <c r="G16" s="16"/>
    </row>
    <row r="17" ht="50" customHeight="1" spans="1:7">
      <c r="A17" s="7">
        <v>9</v>
      </c>
      <c r="B17" s="17" t="s">
        <v>22</v>
      </c>
      <c r="C17" s="17" t="s">
        <v>12</v>
      </c>
      <c r="D17" s="17" t="s">
        <v>13</v>
      </c>
      <c r="E17" s="18">
        <v>72.79</v>
      </c>
      <c r="F17" s="16"/>
      <c r="G17" s="16"/>
    </row>
    <row r="18" ht="50" customHeight="1" spans="1:7">
      <c r="A18" s="7"/>
      <c r="B18" s="7" t="s">
        <v>23</v>
      </c>
      <c r="C18" s="7"/>
      <c r="D18" s="17"/>
      <c r="E18" s="14">
        <f>E19</f>
        <v>400.93</v>
      </c>
      <c r="F18" s="16"/>
      <c r="G18" s="16"/>
    </row>
    <row r="19" ht="50" customHeight="1" spans="1:7">
      <c r="A19" s="7">
        <v>10</v>
      </c>
      <c r="B19" s="17" t="s">
        <v>24</v>
      </c>
      <c r="C19" s="17" t="s">
        <v>12</v>
      </c>
      <c r="D19" s="17" t="s">
        <v>13</v>
      </c>
      <c r="E19" s="18">
        <v>400.93</v>
      </c>
      <c r="F19" s="15">
        <v>400.93</v>
      </c>
      <c r="G19" s="16"/>
    </row>
    <row r="20" ht="50" customHeight="1" spans="1:7">
      <c r="A20" s="7"/>
      <c r="B20" s="7" t="s">
        <v>25</v>
      </c>
      <c r="C20" s="7"/>
      <c r="D20" s="17"/>
      <c r="E20" s="14">
        <f>E21</f>
        <v>45.8</v>
      </c>
      <c r="F20" s="16"/>
      <c r="G20" s="16"/>
    </row>
    <row r="21" ht="50" customHeight="1" spans="1:7">
      <c r="A21" s="7">
        <v>11</v>
      </c>
      <c r="B21" s="17" t="s">
        <v>26</v>
      </c>
      <c r="C21" s="17" t="s">
        <v>27</v>
      </c>
      <c r="D21" s="17" t="s">
        <v>13</v>
      </c>
      <c r="E21" s="18">
        <v>45.8</v>
      </c>
      <c r="F21" s="15">
        <v>45.8</v>
      </c>
      <c r="G21" s="16"/>
    </row>
    <row r="22" spans="1:7">
      <c r="A22" s="20"/>
      <c r="B22" s="21"/>
      <c r="C22" s="21"/>
      <c r="D22" s="21"/>
      <c r="E22" s="21"/>
      <c r="F22" s="21"/>
      <c r="G22" s="21"/>
    </row>
    <row r="23" spans="1:7">
      <c r="A23" s="21"/>
      <c r="B23" s="21"/>
      <c r="C23" s="21"/>
      <c r="D23" s="21"/>
      <c r="E23" s="21"/>
      <c r="F23" s="21"/>
      <c r="G23" s="21"/>
    </row>
    <row r="24" ht="24" customHeight="1" spans="1:7">
      <c r="A24" s="21"/>
      <c r="B24" s="21"/>
      <c r="C24" s="21"/>
      <c r="D24" s="21"/>
      <c r="E24" s="21"/>
      <c r="F24" s="21"/>
      <c r="G24" s="21"/>
    </row>
    <row r="25" ht="23.25" hidden="1" customHeight="1" spans="1:7">
      <c r="A25" s="21"/>
      <c r="B25" s="21"/>
      <c r="C25" s="21"/>
      <c r="D25" s="21"/>
      <c r="E25" s="21"/>
      <c r="F25" s="21"/>
      <c r="G25" s="21"/>
    </row>
  </sheetData>
  <mergeCells count="11">
    <mergeCell ref="A1:G1"/>
    <mergeCell ref="A2:B2"/>
    <mergeCell ref="A6:B6"/>
    <mergeCell ref="A3:A5"/>
    <mergeCell ref="B3:B5"/>
    <mergeCell ref="C3:C5"/>
    <mergeCell ref="D3:D5"/>
    <mergeCell ref="E3:E5"/>
    <mergeCell ref="F3:F5"/>
    <mergeCell ref="G3:G5"/>
    <mergeCell ref="A22:G25"/>
  </mergeCells>
  <printOptions horizontalCentered="1"/>
  <pageMargins left="0.707638888888889" right="0.707638888888889" top="0.747916666666667" bottom="0.747916666666667" header="0.313888888888889" footer="0.313888888888889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"/>
  <sheetViews>
    <sheetView workbookViewId="0">
      <selection activeCell="A33" sqref="A33"/>
    </sheetView>
  </sheetViews>
  <sheetFormatPr defaultColWidth="9" defaultRowHeight="14.25" outlineLevelRow="2" outlineLevelCol="2"/>
  <sheetData>
    <row r="1" spans="1:3">
      <c r="A1">
        <f>(12+5)+(900-3000)/(10000-3000)*((28+10)-(12+5))</f>
        <v>10.7</v>
      </c>
      <c r="B1">
        <f>(12+5)+(2610-3000)/(10000-3000)*((28+10)-(12+5))</f>
        <v>15.83</v>
      </c>
      <c r="C1">
        <f>(12+5)+(4320-3000)/(10000-3000)*((28+10)-(12+5))</f>
        <v>20.96</v>
      </c>
    </row>
    <row r="2" spans="1:3">
      <c r="A2">
        <f>20.9+(38.8-20.9)/(1000-500)*(900-500)</f>
        <v>35.22</v>
      </c>
      <c r="B2">
        <f>38.8+(103.8-38.8)/(3000-1000)*(2610-1000)</f>
        <v>91.125</v>
      </c>
      <c r="C2">
        <f>103.8+(163.9-103.8)/(5000-3000)*(4320-3000)</f>
        <v>143.466</v>
      </c>
    </row>
    <row r="3" spans="1:2">
      <c r="A3">
        <f>SUM(A1:A2)</f>
        <v>45.92</v>
      </c>
      <c r="B3">
        <f>SUM(B1:B2)</f>
        <v>106.955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"/>
  <sheetViews>
    <sheetView workbookViewId="0">
      <selection activeCell="B3" sqref="B3"/>
    </sheetView>
  </sheetViews>
  <sheetFormatPr defaultColWidth="9" defaultRowHeight="14.25" outlineLevelRow="1" outlineLevelCol="5"/>
  <sheetData>
    <row r="1" spans="1:6">
      <c r="A1">
        <f>(12+5)+(1350-3000)/(10000-3000)*((28+10)-(12+5))</f>
        <v>12.05</v>
      </c>
      <c r="B1">
        <f>38.8+(103.8-38.8)/(3000-1000)*(1350-1000)</f>
        <v>50.175</v>
      </c>
      <c r="C1">
        <f>SUM(A1:B1)</f>
        <v>62.225</v>
      </c>
      <c r="D1">
        <f>(12+5)+(2700-3000)/(10000-3000)*((28+10)-(12+5))</f>
        <v>16.1</v>
      </c>
      <c r="E1">
        <f>38.8+(103.8-38.8)/(3000-1000)*(2700-1000)</f>
        <v>94.05</v>
      </c>
      <c r="F1">
        <f>SUM(D1:E1)</f>
        <v>110.15</v>
      </c>
    </row>
    <row r="2" spans="1:2">
      <c r="A2">
        <f>(12+5)+(720-3000)/(10000-3000)*((28+10)-(12+5))</f>
        <v>10.16</v>
      </c>
      <c r="B2">
        <f>20.9+(38.8-20.9)/(1000-500)*(720-500)</f>
        <v>28.776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2017-07-04T08:24:00Z</cp:lastPrinted>
  <dcterms:modified xsi:type="dcterms:W3CDTF">2017-07-12T02:46:06Z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