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财政工作\2026年\公开\20260927王凡一\1789097524202 (1)\11.第二批城乡义务教育省级\"/>
    </mc:Choice>
  </mc:AlternateContent>
  <bookViews>
    <workbookView windowWidth="28800" windowHeight="12375" tabRatio="731"/>
  </bookViews>
  <sheets>
    <sheet name="附件1" sheetId="11" r:id="rId1"/>
    <sheet name="综合奖补" sheetId="10" state="hidden" r:id="rId2"/>
  </sheets>
  <externalReferences>
    <externalReference r:id="rId3"/>
  </externalReferences>
  <definedNames>
    <definedName name="_xlnm._FilterDatabase" localSheetId="1" hidden="1">综合奖补!$A$5:$S$97</definedName>
    <definedName name="_xlnm.Print_Area" localSheetId="0">附件1!$A$1:$B$8</definedName>
    <definedName name="_xlnm.Print_Titles" localSheetId="0">附件1!$1:$4</definedName>
    <definedName name="_xlnm.Print_Area" localSheetId="1">综合奖补!$A$1:$C$97</definedName>
    <definedName name="_xlnm.Print_Titles" localSheetId="1">综合奖补!$3:$5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inspur</author>
  </authors>
  <commentList>
    <comment ref="C9" authorId="0">
      <text>
        <r>
          <rPr>
            <b/>
            <sz val="9"/>
            <rFont val="宋体"/>
            <charset val="134"/>
          </rPr>
          <t>inspur:</t>
        </r>
        <r>
          <rPr>
            <sz val="9"/>
            <rFont val="宋体"/>
            <charset val="134"/>
          </rPr>
          <t xml:space="preserve">
调平增加1</t>
        </r>
      </text>
    </comment>
  </commentList>
</comments>
</file>

<file path=xl/sharedStrings.xml><?xml version="1.0" encoding="utf-8"?>
<sst xmlns="http://schemas.openxmlformats.org/spreadsheetml/2006/main" count="119" uniqueCount="107">
  <si>
    <t>附件1：</t>
  </si>
  <si>
    <t xml:space="preserve">2026年省级城乡义务教育补助经费（第二批）资金预算表
</t>
  </si>
  <si>
    <t>单位：万元</t>
  </si>
  <si>
    <t>单位</t>
  </si>
  <si>
    <t>省级城市校舍安全保障资金</t>
  </si>
  <si>
    <t>合计</t>
  </si>
  <si>
    <t>长春市</t>
  </si>
  <si>
    <t>吉林市</t>
  </si>
  <si>
    <t>通化市</t>
  </si>
  <si>
    <r>
      <rPr>
        <sz val="16"/>
        <color indexed="8"/>
        <rFont val="方正小标宋简体"/>
        <charset val="134"/>
      </rPr>
      <t>中央综合奖补分配明细表</t>
    </r>
  </si>
  <si>
    <r>
      <rPr>
        <sz val="11"/>
        <color rgb="FF000000"/>
        <rFont val="宋体"/>
        <charset val="134"/>
      </rPr>
      <t>单位：万元</t>
    </r>
  </si>
  <si>
    <r>
      <rPr>
        <b/>
        <sz val="11"/>
        <color indexed="8"/>
        <rFont val="方正仿宋简体"/>
        <charset val="134"/>
      </rPr>
      <t>单位</t>
    </r>
  </si>
  <si>
    <r>
      <rPr>
        <b/>
        <sz val="11"/>
        <color indexed="8"/>
        <rFont val="方正仿宋简体"/>
        <charset val="134"/>
      </rPr>
      <t>实际下达金额</t>
    </r>
  </si>
  <si>
    <r>
      <rPr>
        <b/>
        <sz val="11"/>
        <color rgb="FF000000"/>
        <rFont val="方正仿宋简体"/>
        <charset val="134"/>
      </rPr>
      <t>支出进度奖补资金按人数占比核定</t>
    </r>
  </si>
  <si>
    <r>
      <rPr>
        <b/>
        <sz val="11"/>
        <color rgb="FF000000"/>
        <rFont val="宋体"/>
        <charset val="134"/>
      </rPr>
      <t>人数占比资金按支出进度核定</t>
    </r>
  </si>
  <si>
    <r>
      <rPr>
        <sz val="11"/>
        <color indexed="8"/>
        <rFont val="宋体"/>
        <charset val="134"/>
      </rPr>
      <t>中央提前下达</t>
    </r>
  </si>
  <si>
    <r>
      <rPr>
        <sz val="11"/>
        <color indexed="8"/>
        <rFont val="宋体"/>
        <charset val="134"/>
      </rPr>
      <t>人数资金</t>
    </r>
  </si>
  <si>
    <r>
      <rPr>
        <b/>
        <sz val="11"/>
        <color indexed="8"/>
        <rFont val="方正仿宋简体"/>
        <charset val="134"/>
      </rPr>
      <t>合计</t>
    </r>
  </si>
  <si>
    <r>
      <rPr>
        <b/>
        <sz val="11"/>
        <color rgb="FF000000"/>
        <rFont val="宋体"/>
        <charset val="134"/>
      </rPr>
      <t>支出进度奖补因素</t>
    </r>
  </si>
  <si>
    <r>
      <rPr>
        <b/>
        <sz val="11"/>
        <color rgb="FF000000"/>
        <rFont val="宋体"/>
        <charset val="134"/>
      </rPr>
      <t>支出进度超</t>
    </r>
    <r>
      <rPr>
        <b/>
        <sz val="11"/>
        <color rgb="FF000000"/>
        <rFont val="Times New Roman"/>
        <charset val="134"/>
      </rPr>
      <t>70%</t>
    </r>
    <r>
      <rPr>
        <b/>
        <sz val="11"/>
        <color rgb="FF000000"/>
        <rFont val="宋体"/>
        <charset val="134"/>
      </rPr>
      <t>奖补人数</t>
    </r>
  </si>
  <si>
    <r>
      <rPr>
        <b/>
        <sz val="11"/>
        <color rgb="FF000000"/>
        <rFont val="宋体"/>
        <charset val="134"/>
      </rPr>
      <t>按照支出进度因素</t>
    </r>
  </si>
  <si>
    <r>
      <rPr>
        <b/>
        <sz val="11"/>
        <color rgb="FF000000"/>
        <rFont val="宋体"/>
        <charset val="134"/>
      </rPr>
      <t>按照人数占比</t>
    </r>
  </si>
  <si>
    <r>
      <rPr>
        <b/>
        <sz val="11"/>
        <color indexed="8"/>
        <rFont val="方正仿宋简体"/>
        <charset val="134"/>
      </rPr>
      <t>小计</t>
    </r>
  </si>
  <si>
    <r>
      <rPr>
        <b/>
        <sz val="11"/>
        <color theme="1"/>
        <rFont val="宋体"/>
        <charset val="134"/>
      </rPr>
      <t>初中人数</t>
    </r>
  </si>
  <si>
    <r>
      <rPr>
        <b/>
        <sz val="11"/>
        <color theme="1"/>
        <rFont val="宋体"/>
        <charset val="134"/>
      </rPr>
      <t>小学人数</t>
    </r>
  </si>
  <si>
    <r>
      <rPr>
        <b/>
        <sz val="11"/>
        <color theme="1"/>
        <rFont val="宋体"/>
        <charset val="134"/>
      </rPr>
      <t>支出进度</t>
    </r>
  </si>
  <si>
    <r>
      <rPr>
        <sz val="11"/>
        <color indexed="8"/>
        <rFont val="宋体"/>
        <charset val="134"/>
      </rPr>
      <t>支出进度资金</t>
    </r>
  </si>
  <si>
    <r>
      <rPr>
        <b/>
        <sz val="11"/>
        <color indexed="8"/>
        <rFont val="方正仿宋简体"/>
        <charset val="134"/>
      </rPr>
      <t>省教育厅</t>
    </r>
  </si>
  <si>
    <r>
      <rPr>
        <b/>
        <sz val="11"/>
        <color indexed="8"/>
        <rFont val="方正仿宋简体"/>
        <charset val="134"/>
      </rPr>
      <t>长春市</t>
    </r>
  </si>
  <si>
    <r>
      <rPr>
        <sz val="11"/>
        <color indexed="8"/>
        <rFont val="方正仿宋简体"/>
        <charset val="134"/>
      </rPr>
      <t>直属</t>
    </r>
  </si>
  <si>
    <r>
      <rPr>
        <sz val="11"/>
        <color indexed="8"/>
        <rFont val="方正仿宋简体"/>
        <charset val="134"/>
      </rPr>
      <t>南关区</t>
    </r>
  </si>
  <si>
    <r>
      <rPr>
        <sz val="11"/>
        <color indexed="8"/>
        <rFont val="方正仿宋简体"/>
        <charset val="134"/>
      </rPr>
      <t>宽城区</t>
    </r>
  </si>
  <si>
    <r>
      <rPr>
        <sz val="11"/>
        <color indexed="8"/>
        <rFont val="方正仿宋简体"/>
        <charset val="134"/>
      </rPr>
      <t>朝阳区</t>
    </r>
  </si>
  <si>
    <r>
      <rPr>
        <sz val="11"/>
        <color indexed="8"/>
        <rFont val="方正仿宋简体"/>
        <charset val="134"/>
      </rPr>
      <t>二道区</t>
    </r>
  </si>
  <si>
    <r>
      <rPr>
        <sz val="11"/>
        <color indexed="8"/>
        <rFont val="方正仿宋简体"/>
        <charset val="134"/>
      </rPr>
      <t>绿园区</t>
    </r>
  </si>
  <si>
    <r>
      <rPr>
        <sz val="11"/>
        <color indexed="8"/>
        <rFont val="方正仿宋简体"/>
        <charset val="134"/>
      </rPr>
      <t>高新区</t>
    </r>
  </si>
  <si>
    <r>
      <rPr>
        <sz val="11"/>
        <color indexed="8"/>
        <rFont val="方正仿宋简体"/>
        <charset val="134"/>
      </rPr>
      <t>经开区</t>
    </r>
  </si>
  <si>
    <r>
      <rPr>
        <sz val="11"/>
        <color indexed="8"/>
        <rFont val="方正仿宋简体"/>
        <charset val="134"/>
      </rPr>
      <t>净月区</t>
    </r>
  </si>
  <si>
    <r>
      <rPr>
        <sz val="11"/>
        <color indexed="8"/>
        <rFont val="方正仿宋简体"/>
        <charset val="134"/>
      </rPr>
      <t>汽车区</t>
    </r>
  </si>
  <si>
    <r>
      <rPr>
        <sz val="11"/>
        <color indexed="8"/>
        <rFont val="方正仿宋简体"/>
        <charset val="134"/>
      </rPr>
      <t>莲花山度假区</t>
    </r>
  </si>
  <si>
    <r>
      <rPr>
        <sz val="11"/>
        <color indexed="8"/>
        <rFont val="方正仿宋简体"/>
        <charset val="134"/>
      </rPr>
      <t>中韩合作区</t>
    </r>
  </si>
  <si>
    <r>
      <rPr>
        <sz val="11"/>
        <color indexed="8"/>
        <rFont val="方正仿宋简体"/>
        <charset val="134"/>
      </rPr>
      <t>九台区</t>
    </r>
  </si>
  <si>
    <r>
      <rPr>
        <sz val="11"/>
        <color indexed="8"/>
        <rFont val="方正仿宋简体"/>
        <charset val="134"/>
      </rPr>
      <t>双阳区</t>
    </r>
  </si>
  <si>
    <r>
      <rPr>
        <sz val="11"/>
        <color indexed="8"/>
        <rFont val="方正仿宋简体"/>
        <charset val="134"/>
      </rPr>
      <t>农安县</t>
    </r>
  </si>
  <si>
    <r>
      <rPr>
        <sz val="11"/>
        <color indexed="8"/>
        <rFont val="方正仿宋简体"/>
        <charset val="134"/>
      </rPr>
      <t>榆树市</t>
    </r>
  </si>
  <si>
    <r>
      <rPr>
        <sz val="11"/>
        <color indexed="8"/>
        <rFont val="方正仿宋简体"/>
        <charset val="134"/>
      </rPr>
      <t>德惠市</t>
    </r>
  </si>
  <si>
    <r>
      <rPr>
        <sz val="11"/>
        <color indexed="8"/>
        <rFont val="方正仿宋简体"/>
        <charset val="134"/>
      </rPr>
      <t>公主岭市</t>
    </r>
  </si>
  <si>
    <r>
      <rPr>
        <b/>
        <sz val="11"/>
        <color indexed="8"/>
        <rFont val="方正仿宋简体"/>
        <charset val="134"/>
      </rPr>
      <t>吉林市</t>
    </r>
  </si>
  <si>
    <r>
      <rPr>
        <sz val="11"/>
        <color indexed="8"/>
        <rFont val="方正仿宋简体"/>
        <charset val="134"/>
      </rPr>
      <t>昌邑区</t>
    </r>
  </si>
  <si>
    <r>
      <rPr>
        <sz val="11"/>
        <color indexed="8"/>
        <rFont val="方正仿宋简体"/>
        <charset val="134"/>
      </rPr>
      <t>龙潭区</t>
    </r>
  </si>
  <si>
    <r>
      <rPr>
        <sz val="11"/>
        <color indexed="8"/>
        <rFont val="方正仿宋简体"/>
        <charset val="134"/>
      </rPr>
      <t>船营区</t>
    </r>
  </si>
  <si>
    <r>
      <rPr>
        <sz val="11"/>
        <color indexed="8"/>
        <rFont val="方正仿宋简体"/>
        <charset val="134"/>
      </rPr>
      <t>丰满区</t>
    </r>
  </si>
  <si>
    <r>
      <rPr>
        <sz val="11"/>
        <color indexed="8"/>
        <rFont val="方正仿宋简体"/>
        <charset val="134"/>
      </rPr>
      <t>永吉县</t>
    </r>
  </si>
  <si>
    <r>
      <rPr>
        <sz val="11"/>
        <color indexed="8"/>
        <rFont val="方正仿宋简体"/>
        <charset val="134"/>
      </rPr>
      <t>蛟河市</t>
    </r>
  </si>
  <si>
    <r>
      <rPr>
        <sz val="11"/>
        <color indexed="8"/>
        <rFont val="方正仿宋简体"/>
        <charset val="134"/>
      </rPr>
      <t>桦甸市</t>
    </r>
  </si>
  <si>
    <r>
      <rPr>
        <sz val="11"/>
        <color indexed="8"/>
        <rFont val="方正仿宋简体"/>
        <charset val="134"/>
      </rPr>
      <t>舒兰市</t>
    </r>
  </si>
  <si>
    <r>
      <rPr>
        <sz val="11"/>
        <color indexed="8"/>
        <rFont val="方正仿宋简体"/>
        <charset val="134"/>
      </rPr>
      <t>磐石市</t>
    </r>
  </si>
  <si>
    <r>
      <rPr>
        <b/>
        <sz val="11"/>
        <color indexed="8"/>
        <rFont val="方正仿宋简体"/>
        <charset val="134"/>
      </rPr>
      <t>四平市</t>
    </r>
  </si>
  <si>
    <r>
      <rPr>
        <sz val="11"/>
        <color indexed="8"/>
        <rFont val="方正仿宋简体"/>
        <charset val="134"/>
      </rPr>
      <t>铁西区</t>
    </r>
  </si>
  <si>
    <r>
      <rPr>
        <sz val="11"/>
        <color indexed="8"/>
        <rFont val="方正仿宋简体"/>
        <charset val="134"/>
      </rPr>
      <t>铁东区</t>
    </r>
  </si>
  <si>
    <r>
      <rPr>
        <sz val="11"/>
        <color indexed="8"/>
        <rFont val="方正仿宋简体"/>
        <charset val="134"/>
      </rPr>
      <t>梨树县</t>
    </r>
  </si>
  <si>
    <r>
      <rPr>
        <sz val="11"/>
        <color indexed="8"/>
        <rFont val="方正仿宋简体"/>
        <charset val="134"/>
      </rPr>
      <t>伊通县</t>
    </r>
  </si>
  <si>
    <r>
      <rPr>
        <sz val="11"/>
        <color indexed="8"/>
        <rFont val="方正仿宋简体"/>
        <charset val="134"/>
      </rPr>
      <t>双辽市</t>
    </r>
  </si>
  <si>
    <r>
      <rPr>
        <b/>
        <sz val="11"/>
        <color indexed="8"/>
        <rFont val="方正仿宋简体"/>
        <charset val="134"/>
      </rPr>
      <t>辽源市</t>
    </r>
  </si>
  <si>
    <r>
      <rPr>
        <sz val="11"/>
        <color indexed="8"/>
        <rFont val="方正仿宋简体"/>
        <charset val="134"/>
      </rPr>
      <t>龙山区</t>
    </r>
  </si>
  <si>
    <r>
      <rPr>
        <sz val="11"/>
        <color indexed="8"/>
        <rFont val="方正仿宋简体"/>
        <charset val="134"/>
      </rPr>
      <t>西安区</t>
    </r>
  </si>
  <si>
    <r>
      <rPr>
        <sz val="11"/>
        <color indexed="8"/>
        <rFont val="方正仿宋简体"/>
        <charset val="134"/>
      </rPr>
      <t>经济区</t>
    </r>
  </si>
  <si>
    <r>
      <rPr>
        <sz val="11"/>
        <color indexed="8"/>
        <rFont val="方正仿宋简体"/>
        <charset val="134"/>
      </rPr>
      <t>东丰县</t>
    </r>
  </si>
  <si>
    <r>
      <rPr>
        <sz val="11"/>
        <color indexed="8"/>
        <rFont val="方正仿宋简体"/>
        <charset val="134"/>
      </rPr>
      <t>东辽县</t>
    </r>
  </si>
  <si>
    <r>
      <rPr>
        <b/>
        <sz val="11"/>
        <color indexed="8"/>
        <rFont val="方正仿宋简体"/>
        <charset val="134"/>
      </rPr>
      <t>通化市</t>
    </r>
  </si>
  <si>
    <r>
      <rPr>
        <sz val="11"/>
        <color indexed="8"/>
        <rFont val="方正仿宋简体"/>
        <charset val="134"/>
      </rPr>
      <t>东昌区</t>
    </r>
  </si>
  <si>
    <r>
      <rPr>
        <sz val="11"/>
        <color indexed="8"/>
        <rFont val="方正仿宋简体"/>
        <charset val="134"/>
      </rPr>
      <t>二道江区</t>
    </r>
  </si>
  <si>
    <r>
      <rPr>
        <sz val="11"/>
        <color indexed="8"/>
        <rFont val="方正仿宋简体"/>
        <charset val="134"/>
      </rPr>
      <t>通化县</t>
    </r>
  </si>
  <si>
    <r>
      <rPr>
        <sz val="11"/>
        <color indexed="8"/>
        <rFont val="方正仿宋简体"/>
        <charset val="134"/>
      </rPr>
      <t>辉南县</t>
    </r>
  </si>
  <si>
    <r>
      <rPr>
        <sz val="11"/>
        <color indexed="8"/>
        <rFont val="方正仿宋简体"/>
        <charset val="134"/>
      </rPr>
      <t>柳河县</t>
    </r>
  </si>
  <si>
    <r>
      <rPr>
        <sz val="11"/>
        <color indexed="8"/>
        <rFont val="方正仿宋简体"/>
        <charset val="134"/>
      </rPr>
      <t>梅河口市</t>
    </r>
  </si>
  <si>
    <r>
      <rPr>
        <sz val="11"/>
        <color indexed="8"/>
        <rFont val="方正仿宋简体"/>
        <charset val="134"/>
      </rPr>
      <t>集安市</t>
    </r>
  </si>
  <si>
    <r>
      <rPr>
        <b/>
        <sz val="11"/>
        <color indexed="8"/>
        <rFont val="方正仿宋简体"/>
        <charset val="134"/>
      </rPr>
      <t>白山市</t>
    </r>
  </si>
  <si>
    <r>
      <rPr>
        <sz val="11"/>
        <color indexed="8"/>
        <rFont val="方正仿宋简体"/>
        <charset val="134"/>
      </rPr>
      <t>浑江区</t>
    </r>
  </si>
  <si>
    <r>
      <rPr>
        <sz val="11"/>
        <color indexed="8"/>
        <rFont val="方正仿宋简体"/>
        <charset val="134"/>
      </rPr>
      <t>江源区</t>
    </r>
  </si>
  <si>
    <r>
      <rPr>
        <sz val="11"/>
        <color indexed="8"/>
        <rFont val="方正仿宋简体"/>
        <charset val="134"/>
      </rPr>
      <t>抚松县</t>
    </r>
  </si>
  <si>
    <r>
      <rPr>
        <sz val="11"/>
        <color indexed="8"/>
        <rFont val="方正仿宋简体"/>
        <charset val="134"/>
      </rPr>
      <t>靖宇县</t>
    </r>
  </si>
  <si>
    <r>
      <rPr>
        <sz val="11"/>
        <color indexed="8"/>
        <rFont val="方正仿宋简体"/>
        <charset val="134"/>
      </rPr>
      <t>长白县</t>
    </r>
  </si>
  <si>
    <r>
      <rPr>
        <sz val="11"/>
        <color indexed="8"/>
        <rFont val="方正仿宋简体"/>
        <charset val="134"/>
      </rPr>
      <t>临江市</t>
    </r>
  </si>
  <si>
    <r>
      <rPr>
        <b/>
        <sz val="11"/>
        <color indexed="8"/>
        <rFont val="方正仿宋简体"/>
        <charset val="134"/>
      </rPr>
      <t>松原市</t>
    </r>
  </si>
  <si>
    <r>
      <rPr>
        <sz val="11"/>
        <color indexed="8"/>
        <rFont val="方正仿宋简体"/>
        <charset val="134"/>
      </rPr>
      <t>宁江区</t>
    </r>
  </si>
  <si>
    <r>
      <rPr>
        <sz val="11"/>
        <color indexed="8"/>
        <rFont val="方正仿宋简体"/>
        <charset val="134"/>
      </rPr>
      <t>哈达山区</t>
    </r>
  </si>
  <si>
    <r>
      <rPr>
        <sz val="11"/>
        <color indexed="8"/>
        <rFont val="方正仿宋简体"/>
        <charset val="134"/>
      </rPr>
      <t>前郭县</t>
    </r>
  </si>
  <si>
    <r>
      <rPr>
        <sz val="11"/>
        <color indexed="8"/>
        <rFont val="方正仿宋简体"/>
        <charset val="134"/>
      </rPr>
      <t>长岭县</t>
    </r>
  </si>
  <si>
    <r>
      <rPr>
        <sz val="11"/>
        <color indexed="8"/>
        <rFont val="方正仿宋简体"/>
        <charset val="134"/>
      </rPr>
      <t>乾安县</t>
    </r>
  </si>
  <si>
    <r>
      <rPr>
        <sz val="11"/>
        <color indexed="8"/>
        <rFont val="方正仿宋简体"/>
        <charset val="134"/>
      </rPr>
      <t>扶余市</t>
    </r>
  </si>
  <si>
    <r>
      <rPr>
        <b/>
        <sz val="11"/>
        <color indexed="8"/>
        <rFont val="方正仿宋简体"/>
        <charset val="134"/>
      </rPr>
      <t>白城市</t>
    </r>
  </si>
  <si>
    <r>
      <rPr>
        <sz val="11"/>
        <color indexed="8"/>
        <rFont val="方正仿宋简体"/>
        <charset val="134"/>
      </rPr>
      <t>洮北区</t>
    </r>
  </si>
  <si>
    <r>
      <rPr>
        <sz val="11"/>
        <color indexed="8"/>
        <rFont val="方正仿宋简体"/>
        <charset val="134"/>
      </rPr>
      <t>镇赉县</t>
    </r>
  </si>
  <si>
    <r>
      <rPr>
        <sz val="11"/>
        <color indexed="8"/>
        <rFont val="方正仿宋简体"/>
        <charset val="134"/>
      </rPr>
      <t>通榆县</t>
    </r>
  </si>
  <si>
    <r>
      <rPr>
        <sz val="11"/>
        <color indexed="8"/>
        <rFont val="方正仿宋简体"/>
        <charset val="134"/>
      </rPr>
      <t>洮南市</t>
    </r>
  </si>
  <si>
    <r>
      <rPr>
        <sz val="11"/>
        <color indexed="8"/>
        <rFont val="方正仿宋简体"/>
        <charset val="134"/>
      </rPr>
      <t>大安市</t>
    </r>
  </si>
  <si>
    <r>
      <rPr>
        <b/>
        <sz val="11"/>
        <color indexed="8"/>
        <rFont val="方正仿宋简体"/>
        <charset val="134"/>
      </rPr>
      <t>延边州</t>
    </r>
  </si>
  <si>
    <r>
      <rPr>
        <sz val="11"/>
        <color indexed="8"/>
        <rFont val="方正仿宋简体"/>
        <charset val="134"/>
      </rPr>
      <t>延吉市</t>
    </r>
  </si>
  <si>
    <r>
      <rPr>
        <sz val="11"/>
        <color indexed="8"/>
        <rFont val="方正仿宋简体"/>
        <charset val="134"/>
      </rPr>
      <t>图们市</t>
    </r>
  </si>
  <si>
    <r>
      <rPr>
        <sz val="11"/>
        <color indexed="8"/>
        <rFont val="方正仿宋简体"/>
        <charset val="134"/>
      </rPr>
      <t>敦化市</t>
    </r>
  </si>
  <si>
    <r>
      <rPr>
        <sz val="11"/>
        <color indexed="8"/>
        <rFont val="方正仿宋简体"/>
        <charset val="134"/>
      </rPr>
      <t>珲春市</t>
    </r>
  </si>
  <si>
    <r>
      <rPr>
        <sz val="11"/>
        <color indexed="8"/>
        <rFont val="方正仿宋简体"/>
        <charset val="134"/>
      </rPr>
      <t>龙井市</t>
    </r>
  </si>
  <si>
    <r>
      <rPr>
        <sz val="11"/>
        <color indexed="8"/>
        <rFont val="方正仿宋简体"/>
        <charset val="134"/>
      </rPr>
      <t>和龙市</t>
    </r>
  </si>
  <si>
    <r>
      <rPr>
        <sz val="11"/>
        <color indexed="8"/>
        <rFont val="方正仿宋简体"/>
        <charset val="134"/>
      </rPr>
      <t>汪清县</t>
    </r>
  </si>
  <si>
    <r>
      <rPr>
        <sz val="11"/>
        <color indexed="8"/>
        <rFont val="方正仿宋简体"/>
        <charset val="134"/>
      </rPr>
      <t>安图县</t>
    </r>
  </si>
  <si>
    <r>
      <rPr>
        <b/>
        <sz val="11"/>
        <color indexed="8"/>
        <rFont val="方正仿宋简体"/>
        <charset val="134"/>
      </rPr>
      <t>长白山管委会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</si>
</sst>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51">
    <font>
      <sz val="11"/>
      <color indexed="8"/>
      <name val="宋体"/>
      <charset val="134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sz val="16"/>
      <color indexed="8"/>
      <name val="Times New Roman"/>
      <charset val="134"/>
    </font>
    <font>
      <sz val="10"/>
      <color indexed="8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b/>
      <sz val="10"/>
      <color indexed="8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color indexed="8"/>
      <name val="方正仿宋简体"/>
      <charset val="134"/>
    </font>
    <font>
      <b/>
      <sz val="11"/>
      <color indexed="8"/>
      <name val="宋体"/>
      <charset val="134"/>
    </font>
    <font>
      <sz val="18"/>
      <color indexed="8"/>
      <name val="方正小标宋简体"/>
      <charset val="134"/>
    </font>
    <font>
      <sz val="20"/>
      <color indexed="8"/>
      <name val="方正小标宋简体"/>
      <charset val="134"/>
    </font>
    <font>
      <sz val="11"/>
      <color indexed="8"/>
      <name val="方正小标宋简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2"/>
      <name val="方正仿宋简体"/>
      <charset val="134"/>
    </font>
    <font>
      <b/>
      <sz val="12"/>
      <name val="宋体"/>
      <charset val="134"/>
      <scheme val="minor"/>
    </font>
    <font>
      <sz val="12"/>
      <color indexed="8"/>
      <name val="方正仿宋简体"/>
      <charset val="134"/>
    </font>
    <font>
      <sz val="12"/>
      <color indexed="8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方正仿宋简体"/>
      <charset val="134"/>
    </font>
    <font>
      <sz val="16"/>
      <color indexed="8"/>
      <name val="方正小标宋简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方正仿宋简体"/>
      <charset val="134"/>
    </font>
    <font>
      <b/>
      <sz val="9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12" applyNumberFormat="0" applyAlignment="0" applyProtection="0">
      <alignment vertical="center"/>
    </xf>
    <xf numFmtId="0" fontId="31" fillId="5" borderId="13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3" fillId="6" borderId="14" applyNumberFormat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>
      <alignment vertical="center"/>
    </xf>
    <xf numFmtId="177" fontId="2" fillId="0" borderId="0" xfId="0" applyNumberFormat="1" applyFont="1" applyFill="1">
      <alignment vertical="center"/>
    </xf>
    <xf numFmtId="43" fontId="2" fillId="0" borderId="0" xfId="1" applyFont="1" applyFill="1">
      <alignment vertical="center"/>
    </xf>
    <xf numFmtId="0" fontId="3" fillId="0" borderId="0" xfId="0" applyFont="1" applyFill="1" applyAlignment="1">
      <alignment horizontal="center" vertical="center"/>
    </xf>
    <xf numFmtId="43" fontId="3" fillId="0" borderId="0" xfId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43" fontId="2" fillId="0" borderId="0" xfId="1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43" fontId="7" fillId="0" borderId="5" xfId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1" fillId="0" borderId="7" xfId="0" applyNumberFormat="1" applyFont="1" applyFill="1" applyBorder="1" applyAlignment="1">
      <alignment horizontal="center" vertical="center"/>
    </xf>
    <xf numFmtId="176" fontId="1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56" applyNumberFormat="1" applyFont="1" applyFill="1" applyBorder="1" applyAlignment="1">
      <alignment horizontal="center" vertical="center"/>
    </xf>
    <xf numFmtId="176" fontId="1" fillId="0" borderId="1" xfId="56" applyNumberFormat="1" applyFont="1" applyFill="1" applyBorder="1" applyAlignment="1">
      <alignment horizontal="center" vertical="center" wrapText="1"/>
    </xf>
    <xf numFmtId="176" fontId="1" fillId="0" borderId="1" xfId="56" applyNumberFormat="1" applyFont="1" applyFill="1" applyBorder="1" applyAlignment="1">
      <alignment horizontal="right" vertical="center" wrapText="1"/>
    </xf>
    <xf numFmtId="43" fontId="1" fillId="0" borderId="1" xfId="1" applyFont="1" applyFill="1" applyBorder="1" applyAlignment="1" applyProtection="1">
      <alignment horizontal="right" vertical="center" wrapText="1"/>
    </xf>
    <xf numFmtId="43" fontId="1" fillId="0" borderId="5" xfId="1" applyFont="1" applyFill="1" applyBorder="1" applyAlignment="1" applyProtection="1">
      <alignment horizontal="right" vertical="center" wrapText="1"/>
    </xf>
    <xf numFmtId="0" fontId="1" fillId="0" borderId="1" xfId="56" applyFont="1" applyFill="1" applyBorder="1" applyAlignment="1">
      <alignment horizontal="center" vertical="center"/>
    </xf>
    <xf numFmtId="43" fontId="8" fillId="0" borderId="5" xfId="1" applyFont="1" applyFill="1" applyBorder="1" applyAlignment="1" applyProtection="1">
      <alignment horizontal="right"/>
    </xf>
    <xf numFmtId="0" fontId="2" fillId="0" borderId="1" xfId="56" applyFont="1" applyFill="1" applyBorder="1" applyAlignment="1">
      <alignment horizontal="center" vertical="center"/>
    </xf>
    <xf numFmtId="176" fontId="9" fillId="0" borderId="1" xfId="56" applyNumberFormat="1" applyFont="1" applyFill="1" applyBorder="1" applyAlignment="1">
      <alignment horizontal="center" vertical="center"/>
    </xf>
    <xf numFmtId="176" fontId="10" fillId="2" borderId="1" xfId="56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 applyProtection="1">
      <alignment vertical="center" wrapText="1" readingOrder="1"/>
      <protection locked="0"/>
    </xf>
    <xf numFmtId="176" fontId="1" fillId="2" borderId="1" xfId="56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4" fillId="0" borderId="1" xfId="56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8" fillId="0" borderId="1" xfId="56" applyNumberFormat="1" applyFont="1" applyFill="1" applyBorder="1" applyAlignment="1">
      <alignment horizontal="right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56" applyNumberFormat="1" applyFont="1" applyFill="1" applyBorder="1" applyAlignment="1">
      <alignment horizontal="center" vertical="center" wrapText="1"/>
    </xf>
    <xf numFmtId="0" fontId="19" fillId="0" borderId="1" xfId="56" applyNumberFormat="1" applyFont="1" applyFill="1" applyBorder="1" applyAlignment="1">
      <alignment horizontal="center" vertical="center"/>
    </xf>
    <xf numFmtId="0" fontId="20" fillId="0" borderId="1" xfId="56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9" xfId="50"/>
    <cellStyle name="常规 17" xfId="51"/>
    <cellStyle name="常规 41 19" xfId="52"/>
    <cellStyle name="常规 14" xfId="53"/>
    <cellStyle name="常规 21" xfId="54"/>
    <cellStyle name="常规 5" xfId="55"/>
    <cellStyle name="常规 2" xfId="56"/>
  </cellStyles>
  <tableStyles count="0" defaultTableStyle="TableStyleMedium2"/>
  <colors>
    <mruColors>
      <color rgb="0099DC3A"/>
      <color rgb="00D1B2E8"/>
      <color rgb="00D1FF9B"/>
      <color rgb="008FFF18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inspur\Desktop\&#36164;&#37329;&#20998;&#37197;\2026&#24180;&#36164;&#37329;&#20998;&#37197;\2026&#24180;&#36164;&#37329;&#20998;&#37197;&#22522;&#30784;&#25968;&#25454;\\home\inspur\Desktop\&#36164;&#37329;&#20998;&#37197;\2026&#24180;&#36164;&#37329;&#20998;&#37197;\6.&#22478;&#20065;&#20041;&#21153;&#25945;&#32946;&#34917;&#21161;&#36164;&#37329;\&#25130;&#33267;2025&#24180;11&#26376;24&#26085;&#20013;&#22830;&#22478;&#20065;&#20041;&#21153;&#25945;&#32946;&#34917;&#21161;&#36164;&#37329;&#25903;&#20986;&#36827;&#2423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支出进度中央资金分区划追踪-分区划预算追踪"/>
    </sheetNames>
    <sheetDataSet>
      <sheetData sheetId="0" refreshError="1">
        <row r="1">
          <cell r="A1" t="str">
            <v>地区名称</v>
          </cell>
          <cell r="B1" t="str">
            <v>中央下达</v>
          </cell>
          <cell r="C1" t="str">
            <v>支出</v>
          </cell>
          <cell r="D1" t="str">
            <v>支出</v>
          </cell>
        </row>
        <row r="2">
          <cell r="C2" t="str">
            <v>金额</v>
          </cell>
          <cell r="D2" t="str">
            <v>进度</v>
          </cell>
        </row>
        <row r="3">
          <cell r="A3" t="str">
            <v>合计</v>
          </cell>
          <cell r="B3">
            <v>190046</v>
          </cell>
          <cell r="C3">
            <v>116094.95</v>
          </cell>
          <cell r="D3">
            <v>0.6109</v>
          </cell>
        </row>
        <row r="4">
          <cell r="A4" t="str">
            <v>吉林省</v>
          </cell>
          <cell r="B4">
            <v>190046</v>
          </cell>
          <cell r="C4">
            <v>116094.95</v>
          </cell>
          <cell r="D4">
            <v>0.6109</v>
          </cell>
        </row>
        <row r="5">
          <cell r="A5" t="str">
            <v>吉林省本级</v>
          </cell>
          <cell r="B5">
            <v>21055.7</v>
          </cell>
          <cell r="C5">
            <v>16344.66</v>
          </cell>
          <cell r="D5">
            <v>0.7763</v>
          </cell>
        </row>
        <row r="6">
          <cell r="A6" t="str">
            <v>吉林省辖区</v>
          </cell>
          <cell r="B6">
            <v>168990.3</v>
          </cell>
          <cell r="C6">
            <v>99750.28</v>
          </cell>
          <cell r="D6">
            <v>0.5903</v>
          </cell>
        </row>
        <row r="7">
          <cell r="A7" t="str">
            <v>长春市</v>
          </cell>
          <cell r="B7">
            <v>58610.34</v>
          </cell>
          <cell r="C7">
            <v>31684.71</v>
          </cell>
          <cell r="D7">
            <v>0.5406</v>
          </cell>
        </row>
        <row r="8">
          <cell r="A8" t="str">
            <v>长春市本级</v>
          </cell>
          <cell r="B8">
            <v>928.12</v>
          </cell>
          <cell r="C8">
            <v>858.03</v>
          </cell>
          <cell r="D8">
            <v>0.9245</v>
          </cell>
        </row>
        <row r="9">
          <cell r="A9" t="str">
            <v>长春市辖区</v>
          </cell>
          <cell r="B9">
            <v>57682.22</v>
          </cell>
          <cell r="C9">
            <v>30826.69</v>
          </cell>
          <cell r="D9">
            <v>0.5344</v>
          </cell>
        </row>
        <row r="10">
          <cell r="A10" t="str">
            <v>南关区</v>
          </cell>
          <cell r="B10">
            <v>2174.62</v>
          </cell>
          <cell r="C10">
            <v>2057.71</v>
          </cell>
          <cell r="D10">
            <v>0.9462</v>
          </cell>
        </row>
        <row r="11">
          <cell r="A11" t="str">
            <v>宽城区</v>
          </cell>
          <cell r="B11">
            <v>2994.18</v>
          </cell>
          <cell r="C11">
            <v>1813.18</v>
          </cell>
          <cell r="D11">
            <v>0.6056</v>
          </cell>
        </row>
        <row r="12">
          <cell r="A12" t="str">
            <v>朝阳区</v>
          </cell>
          <cell r="B12">
            <v>2065.72</v>
          </cell>
          <cell r="C12">
            <v>909.42</v>
          </cell>
          <cell r="D12">
            <v>0.4402</v>
          </cell>
        </row>
        <row r="13">
          <cell r="A13" t="str">
            <v>二道区</v>
          </cell>
          <cell r="B13">
            <v>2775.8</v>
          </cell>
          <cell r="C13">
            <v>2263.51</v>
          </cell>
          <cell r="D13">
            <v>0.8154</v>
          </cell>
        </row>
        <row r="14">
          <cell r="A14" t="str">
            <v>绿园区</v>
          </cell>
          <cell r="B14">
            <v>2645.36</v>
          </cell>
          <cell r="C14">
            <v>2411.36</v>
          </cell>
          <cell r="D14">
            <v>0.9115</v>
          </cell>
        </row>
        <row r="15">
          <cell r="A15" t="str">
            <v>双阳区</v>
          </cell>
          <cell r="B15">
            <v>1821.62</v>
          </cell>
          <cell r="C15">
            <v>620.18</v>
          </cell>
          <cell r="D15">
            <v>0.3405</v>
          </cell>
        </row>
        <row r="16">
          <cell r="A16" t="str">
            <v>九台区</v>
          </cell>
          <cell r="B16">
            <v>2630.08</v>
          </cell>
          <cell r="C16">
            <v>1439.81</v>
          </cell>
          <cell r="D16">
            <v>0.5474</v>
          </cell>
        </row>
        <row r="17">
          <cell r="A17" t="str">
            <v>农安县</v>
          </cell>
          <cell r="B17">
            <v>7857.6</v>
          </cell>
          <cell r="C17">
            <v>3213.82</v>
          </cell>
          <cell r="D17">
            <v>0.409</v>
          </cell>
        </row>
        <row r="18">
          <cell r="A18" t="str">
            <v>长春经济技术开发区</v>
          </cell>
          <cell r="B18">
            <v>2269.72</v>
          </cell>
          <cell r="C18">
            <v>916.44</v>
          </cell>
          <cell r="D18">
            <v>0.4038</v>
          </cell>
        </row>
        <row r="19">
          <cell r="A19" t="str">
            <v>长春净月高新技术产业开发区</v>
          </cell>
          <cell r="B19">
            <v>2609.18</v>
          </cell>
          <cell r="C19">
            <v>1236.29</v>
          </cell>
          <cell r="D19">
            <v>0.4738</v>
          </cell>
        </row>
        <row r="20">
          <cell r="A20" t="str">
            <v>长春汽车经济技术开发区</v>
          </cell>
          <cell r="B20">
            <v>2417.32</v>
          </cell>
          <cell r="C20">
            <v>868.85</v>
          </cell>
          <cell r="D20">
            <v>0.3594</v>
          </cell>
        </row>
        <row r="21">
          <cell r="A21" t="str">
            <v>长春新区</v>
          </cell>
          <cell r="B21">
            <v>5404.7</v>
          </cell>
          <cell r="C21">
            <v>2345.67</v>
          </cell>
          <cell r="D21">
            <v>0.434</v>
          </cell>
        </row>
        <row r="22">
          <cell r="A22" t="str">
            <v>长春莲花山生态旅游度假区</v>
          </cell>
          <cell r="B22">
            <v>230.4</v>
          </cell>
          <cell r="C22">
            <v>53.61</v>
          </cell>
          <cell r="D22">
            <v>0.2327</v>
          </cell>
        </row>
        <row r="23">
          <cell r="A23" t="str">
            <v>中韩（长春）国际合作示范区</v>
          </cell>
          <cell r="B23">
            <v>204.5</v>
          </cell>
          <cell r="C23">
            <v>132.75</v>
          </cell>
          <cell r="D23">
            <v>0.6491</v>
          </cell>
        </row>
        <row r="24">
          <cell r="A24" t="str">
            <v>榆树市</v>
          </cell>
          <cell r="B24">
            <v>7324.9</v>
          </cell>
          <cell r="C24">
            <v>4259.73</v>
          </cell>
          <cell r="D24">
            <v>0.5815</v>
          </cell>
        </row>
        <row r="25">
          <cell r="A25" t="str">
            <v>德惠市</v>
          </cell>
          <cell r="B25">
            <v>5094.42</v>
          </cell>
          <cell r="C25">
            <v>2300.16</v>
          </cell>
          <cell r="D25">
            <v>0.4515</v>
          </cell>
        </row>
        <row r="26">
          <cell r="A26" t="str">
            <v>公主岭市</v>
          </cell>
          <cell r="B26">
            <v>7162.1</v>
          </cell>
          <cell r="C26">
            <v>3984.18</v>
          </cell>
          <cell r="D26">
            <v>0.5563</v>
          </cell>
        </row>
        <row r="27">
          <cell r="A27" t="str">
            <v>吉林市</v>
          </cell>
          <cell r="B27">
            <v>19822.22</v>
          </cell>
          <cell r="C27">
            <v>11821.52</v>
          </cell>
          <cell r="D27">
            <v>0.5964</v>
          </cell>
        </row>
        <row r="28">
          <cell r="A28" t="str">
            <v>吉林市本级</v>
          </cell>
          <cell r="B28">
            <v>1902.24</v>
          </cell>
          <cell r="C28">
            <v>1753</v>
          </cell>
          <cell r="D28">
            <v>0.9215</v>
          </cell>
        </row>
        <row r="29">
          <cell r="A29" t="str">
            <v>吉林市辖区</v>
          </cell>
          <cell r="B29">
            <v>17919.98</v>
          </cell>
          <cell r="C29">
            <v>10068.53</v>
          </cell>
          <cell r="D29">
            <v>0.5619</v>
          </cell>
        </row>
        <row r="30">
          <cell r="A30" t="str">
            <v>昌邑区</v>
          </cell>
          <cell r="B30">
            <v>1730.94</v>
          </cell>
          <cell r="C30">
            <v>752.43</v>
          </cell>
          <cell r="D30">
            <v>0.4347</v>
          </cell>
        </row>
        <row r="31">
          <cell r="A31" t="str">
            <v>龙潭区</v>
          </cell>
          <cell r="B31">
            <v>846.08</v>
          </cell>
          <cell r="C31">
            <v>632.27</v>
          </cell>
          <cell r="D31">
            <v>0.7473</v>
          </cell>
        </row>
        <row r="32">
          <cell r="A32" t="str">
            <v>船营区</v>
          </cell>
          <cell r="B32">
            <v>1946.48</v>
          </cell>
          <cell r="C32">
            <v>1354.83</v>
          </cell>
          <cell r="D32">
            <v>0.696</v>
          </cell>
        </row>
        <row r="33">
          <cell r="A33" t="str">
            <v>丰满区</v>
          </cell>
          <cell r="B33">
            <v>1226.36</v>
          </cell>
          <cell r="C33">
            <v>455.32</v>
          </cell>
          <cell r="D33">
            <v>0.3713</v>
          </cell>
        </row>
        <row r="34">
          <cell r="A34" t="str">
            <v>吉林高新技术产业开发区</v>
          </cell>
          <cell r="B34">
            <v>587</v>
          </cell>
          <cell r="C34">
            <v>265.82</v>
          </cell>
          <cell r="D34">
            <v>0.4528</v>
          </cell>
        </row>
        <row r="35">
          <cell r="A35" t="str">
            <v>吉林经济技术开发区</v>
          </cell>
          <cell r="B35">
            <v>229.62</v>
          </cell>
          <cell r="C35">
            <v>112.76</v>
          </cell>
          <cell r="D35">
            <v>0.4911</v>
          </cell>
        </row>
        <row r="36">
          <cell r="A36" t="str">
            <v>永吉县</v>
          </cell>
          <cell r="B36">
            <v>1549.16</v>
          </cell>
          <cell r="C36">
            <v>533.86</v>
          </cell>
          <cell r="D36">
            <v>0.3446</v>
          </cell>
        </row>
        <row r="37">
          <cell r="A37" t="str">
            <v>蛟河市</v>
          </cell>
          <cell r="B37">
            <v>2305.34</v>
          </cell>
          <cell r="C37">
            <v>1377.65</v>
          </cell>
          <cell r="D37">
            <v>0.5976</v>
          </cell>
        </row>
        <row r="38">
          <cell r="A38" t="str">
            <v>桦甸市</v>
          </cell>
          <cell r="B38">
            <v>2318.1</v>
          </cell>
          <cell r="C38">
            <v>1265.1</v>
          </cell>
          <cell r="D38">
            <v>0.5457</v>
          </cell>
        </row>
        <row r="39">
          <cell r="A39" t="str">
            <v>舒兰市</v>
          </cell>
          <cell r="B39">
            <v>2548.64</v>
          </cell>
          <cell r="C39">
            <v>1530.19</v>
          </cell>
          <cell r="D39">
            <v>0.6004</v>
          </cell>
        </row>
        <row r="40">
          <cell r="A40" t="str">
            <v>磐石市</v>
          </cell>
          <cell r="B40">
            <v>2632.26</v>
          </cell>
          <cell r="C40">
            <v>1788.29</v>
          </cell>
          <cell r="D40">
            <v>0.6794</v>
          </cell>
        </row>
        <row r="41">
          <cell r="A41" t="str">
            <v>四平市</v>
          </cell>
          <cell r="B41">
            <v>14878.46</v>
          </cell>
          <cell r="C41">
            <v>8947.24</v>
          </cell>
          <cell r="D41">
            <v>0.6014</v>
          </cell>
        </row>
        <row r="42">
          <cell r="A42" t="str">
            <v>四平市本级</v>
          </cell>
          <cell r="B42">
            <v>279.42</v>
          </cell>
          <cell r="C42">
            <v>178.78</v>
          </cell>
          <cell r="D42">
            <v>0.6398</v>
          </cell>
        </row>
        <row r="43">
          <cell r="A43" t="str">
            <v>四平市辖区</v>
          </cell>
          <cell r="B43">
            <v>14599.04</v>
          </cell>
          <cell r="C43">
            <v>8768.46</v>
          </cell>
          <cell r="D43">
            <v>0.6006</v>
          </cell>
        </row>
        <row r="44">
          <cell r="A44" t="str">
            <v>铁西区</v>
          </cell>
          <cell r="B44">
            <v>1442.8</v>
          </cell>
          <cell r="C44">
            <v>940.73</v>
          </cell>
          <cell r="D44">
            <v>0.652</v>
          </cell>
        </row>
        <row r="45">
          <cell r="A45" t="str">
            <v>铁东区</v>
          </cell>
          <cell r="B45">
            <v>1450.3</v>
          </cell>
          <cell r="C45">
            <v>454.47</v>
          </cell>
          <cell r="D45">
            <v>0.3134</v>
          </cell>
        </row>
        <row r="46">
          <cell r="A46" t="str">
            <v>梨树县</v>
          </cell>
          <cell r="B46">
            <v>4477.6</v>
          </cell>
          <cell r="C46">
            <v>2593.4</v>
          </cell>
          <cell r="D46">
            <v>0.5792</v>
          </cell>
        </row>
        <row r="47">
          <cell r="A47" t="str">
            <v>伊通满族自治县</v>
          </cell>
          <cell r="B47">
            <v>3543.9</v>
          </cell>
          <cell r="C47">
            <v>2883.13</v>
          </cell>
          <cell r="D47">
            <v>0.8135</v>
          </cell>
        </row>
        <row r="48">
          <cell r="A48" t="str">
            <v>双辽市</v>
          </cell>
          <cell r="B48">
            <v>3684.44</v>
          </cell>
          <cell r="C48">
            <v>1896.74</v>
          </cell>
          <cell r="D48">
            <v>0.5148</v>
          </cell>
        </row>
        <row r="49">
          <cell r="A49" t="str">
            <v>辽源市</v>
          </cell>
          <cell r="B49">
            <v>5624.3</v>
          </cell>
          <cell r="C49">
            <v>3318.88</v>
          </cell>
          <cell r="D49">
            <v>0.5901</v>
          </cell>
        </row>
        <row r="50">
          <cell r="A50" t="str">
            <v>辽源市本级</v>
          </cell>
          <cell r="B50">
            <v>787.84</v>
          </cell>
          <cell r="C50">
            <v>585.01</v>
          </cell>
          <cell r="D50">
            <v>0.7425</v>
          </cell>
        </row>
        <row r="51">
          <cell r="A51" t="str">
            <v>辽源市辖区</v>
          </cell>
          <cell r="B51">
            <v>4836.46</v>
          </cell>
          <cell r="C51">
            <v>2733.87</v>
          </cell>
          <cell r="D51">
            <v>0.5653</v>
          </cell>
        </row>
        <row r="52">
          <cell r="A52" t="str">
            <v>龙山区</v>
          </cell>
          <cell r="B52">
            <v>999.04</v>
          </cell>
          <cell r="C52">
            <v>777.49</v>
          </cell>
          <cell r="D52">
            <v>0.7782</v>
          </cell>
        </row>
        <row r="53">
          <cell r="A53" t="str">
            <v>西安区</v>
          </cell>
          <cell r="B53">
            <v>258.92</v>
          </cell>
          <cell r="C53">
            <v>201.93</v>
          </cell>
          <cell r="D53">
            <v>0.7799</v>
          </cell>
        </row>
        <row r="54">
          <cell r="A54" t="str">
            <v>东丰县</v>
          </cell>
          <cell r="B54">
            <v>2128.46</v>
          </cell>
          <cell r="C54">
            <v>1048.71</v>
          </cell>
          <cell r="D54">
            <v>0.4927</v>
          </cell>
        </row>
        <row r="55">
          <cell r="A55" t="str">
            <v>东辽县</v>
          </cell>
          <cell r="B55">
            <v>1450.04</v>
          </cell>
          <cell r="C55">
            <v>705.75</v>
          </cell>
          <cell r="D55">
            <v>0.4867</v>
          </cell>
        </row>
        <row r="56">
          <cell r="A56" t="str">
            <v>通化市</v>
          </cell>
          <cell r="B56">
            <v>12252.12</v>
          </cell>
          <cell r="C56">
            <v>6331.63</v>
          </cell>
          <cell r="D56">
            <v>0.5168</v>
          </cell>
        </row>
        <row r="57">
          <cell r="A57" t="str">
            <v>通化市本级</v>
          </cell>
          <cell r="B57">
            <v>783.38</v>
          </cell>
          <cell r="C57">
            <v>599.91</v>
          </cell>
          <cell r="D57">
            <v>0.7658</v>
          </cell>
        </row>
        <row r="58">
          <cell r="A58" t="str">
            <v>通化市辖区</v>
          </cell>
          <cell r="B58">
            <v>11468.74</v>
          </cell>
          <cell r="C58">
            <v>5731.73</v>
          </cell>
          <cell r="D58">
            <v>0.4998</v>
          </cell>
        </row>
        <row r="59">
          <cell r="A59" t="str">
            <v>东昌区</v>
          </cell>
          <cell r="B59">
            <v>1060.94</v>
          </cell>
          <cell r="C59">
            <v>214.45</v>
          </cell>
          <cell r="D59">
            <v>0.2021</v>
          </cell>
        </row>
        <row r="60">
          <cell r="A60" t="str">
            <v>二道江区</v>
          </cell>
          <cell r="B60">
            <v>91.3</v>
          </cell>
          <cell r="C60">
            <v>43.68</v>
          </cell>
          <cell r="D60">
            <v>0.4784</v>
          </cell>
        </row>
        <row r="61">
          <cell r="A61" t="str">
            <v>通化县</v>
          </cell>
          <cell r="B61">
            <v>1197.02</v>
          </cell>
          <cell r="C61">
            <v>780.63</v>
          </cell>
          <cell r="D61">
            <v>0.6521</v>
          </cell>
        </row>
        <row r="62">
          <cell r="A62" t="str">
            <v>辉南县</v>
          </cell>
          <cell r="B62">
            <v>1846.78</v>
          </cell>
          <cell r="C62">
            <v>1093.62</v>
          </cell>
          <cell r="D62">
            <v>0.5922</v>
          </cell>
        </row>
        <row r="63">
          <cell r="A63" t="str">
            <v>柳河县</v>
          </cell>
          <cell r="B63">
            <v>2271.02</v>
          </cell>
          <cell r="C63">
            <v>1346.7</v>
          </cell>
          <cell r="D63">
            <v>0.593</v>
          </cell>
        </row>
        <row r="64">
          <cell r="A64" t="str">
            <v>梅河口市</v>
          </cell>
          <cell r="B64">
            <v>3420.08</v>
          </cell>
          <cell r="C64">
            <v>1301.99</v>
          </cell>
          <cell r="D64">
            <v>0.3807</v>
          </cell>
        </row>
        <row r="65">
          <cell r="A65" t="str">
            <v>集安市</v>
          </cell>
          <cell r="B65">
            <v>1581.6</v>
          </cell>
          <cell r="C65">
            <v>950.65</v>
          </cell>
          <cell r="D65">
            <v>0.6011</v>
          </cell>
        </row>
        <row r="66">
          <cell r="A66" t="str">
            <v>白山市</v>
          </cell>
          <cell r="B66">
            <v>7517.84</v>
          </cell>
          <cell r="C66">
            <v>4017.51</v>
          </cell>
          <cell r="D66">
            <v>0.5344</v>
          </cell>
        </row>
        <row r="67">
          <cell r="A67" t="str">
            <v>白山市本级</v>
          </cell>
          <cell r="B67">
            <v>779.72</v>
          </cell>
          <cell r="C67">
            <v>638.71</v>
          </cell>
          <cell r="D67">
            <v>0.8192</v>
          </cell>
        </row>
        <row r="68">
          <cell r="A68" t="str">
            <v>白山市辖区</v>
          </cell>
          <cell r="B68">
            <v>6738.12</v>
          </cell>
          <cell r="C68">
            <v>3378.8</v>
          </cell>
          <cell r="D68">
            <v>0.5014</v>
          </cell>
        </row>
        <row r="69">
          <cell r="A69" t="str">
            <v>浑江区</v>
          </cell>
          <cell r="B69">
            <v>911.92</v>
          </cell>
          <cell r="C69">
            <v>752.03</v>
          </cell>
          <cell r="D69">
            <v>0.8247</v>
          </cell>
        </row>
        <row r="70">
          <cell r="A70" t="str">
            <v>江源区</v>
          </cell>
          <cell r="B70">
            <v>589.74</v>
          </cell>
          <cell r="C70">
            <v>159.65</v>
          </cell>
          <cell r="D70">
            <v>0.2707</v>
          </cell>
        </row>
        <row r="71">
          <cell r="A71" t="str">
            <v>抚松县</v>
          </cell>
          <cell r="B71">
            <v>2518.32</v>
          </cell>
          <cell r="C71">
            <v>1157.92</v>
          </cell>
          <cell r="D71">
            <v>0.4598</v>
          </cell>
        </row>
        <row r="72">
          <cell r="A72" t="str">
            <v>靖宇县</v>
          </cell>
          <cell r="B72">
            <v>1119.24</v>
          </cell>
          <cell r="C72">
            <v>488.31</v>
          </cell>
          <cell r="D72">
            <v>0.4363</v>
          </cell>
        </row>
        <row r="73">
          <cell r="A73" t="str">
            <v>长白朝鲜族自治县</v>
          </cell>
          <cell r="B73">
            <v>493.34</v>
          </cell>
          <cell r="C73">
            <v>270.3</v>
          </cell>
          <cell r="D73">
            <v>0.5479</v>
          </cell>
        </row>
        <row r="74">
          <cell r="A74" t="str">
            <v>临江市</v>
          </cell>
          <cell r="B74">
            <v>1105.56</v>
          </cell>
          <cell r="C74">
            <v>550.58</v>
          </cell>
          <cell r="D74">
            <v>0.498</v>
          </cell>
        </row>
        <row r="75">
          <cell r="A75" t="str">
            <v>松原市</v>
          </cell>
          <cell r="B75">
            <v>19124.8</v>
          </cell>
          <cell r="C75">
            <v>11915.41</v>
          </cell>
          <cell r="D75">
            <v>0.623</v>
          </cell>
        </row>
        <row r="76">
          <cell r="A76" t="str">
            <v>松原市本级</v>
          </cell>
          <cell r="B76">
            <v>1654.82</v>
          </cell>
          <cell r="C76">
            <v>1519.06</v>
          </cell>
          <cell r="D76">
            <v>0.918</v>
          </cell>
        </row>
        <row r="77">
          <cell r="A77" t="str">
            <v>松原市辖区</v>
          </cell>
          <cell r="B77">
            <v>17469.98</v>
          </cell>
          <cell r="C77">
            <v>10396.35</v>
          </cell>
          <cell r="D77">
            <v>0.5951</v>
          </cell>
        </row>
        <row r="78">
          <cell r="A78" t="str">
            <v>宁江区</v>
          </cell>
          <cell r="B78">
            <v>1887.62</v>
          </cell>
          <cell r="C78">
            <v>1270.64</v>
          </cell>
          <cell r="D78">
            <v>0.6731</v>
          </cell>
        </row>
        <row r="79">
          <cell r="A79" t="str">
            <v>松原哈达山生态农业旅游示范区</v>
          </cell>
          <cell r="B79">
            <v>57.2</v>
          </cell>
          <cell r="C79">
            <v>35.75</v>
          </cell>
          <cell r="D79">
            <v>0.625</v>
          </cell>
        </row>
        <row r="80">
          <cell r="A80" t="str">
            <v>前郭尔罗斯蒙古族自治县</v>
          </cell>
          <cell r="B80">
            <v>4078.34</v>
          </cell>
          <cell r="C80">
            <v>2420.55</v>
          </cell>
          <cell r="D80">
            <v>0.5935</v>
          </cell>
        </row>
        <row r="81">
          <cell r="A81" t="str">
            <v>长岭县</v>
          </cell>
          <cell r="B81">
            <v>5895.24</v>
          </cell>
          <cell r="C81">
            <v>4239.8</v>
          </cell>
          <cell r="D81">
            <v>0.7192</v>
          </cell>
        </row>
        <row r="82">
          <cell r="A82" t="str">
            <v>乾安县</v>
          </cell>
          <cell r="B82">
            <v>1349.52</v>
          </cell>
          <cell r="C82">
            <v>571.46</v>
          </cell>
          <cell r="D82">
            <v>0.4235</v>
          </cell>
        </row>
        <row r="83">
          <cell r="A83" t="str">
            <v>扶余市</v>
          </cell>
          <cell r="B83">
            <v>3867.66</v>
          </cell>
          <cell r="C83">
            <v>1754.75</v>
          </cell>
          <cell r="D83">
            <v>0.4537</v>
          </cell>
        </row>
        <row r="84">
          <cell r="A84" t="str">
            <v>松原市经济技术开发区</v>
          </cell>
          <cell r="B84">
            <v>334.4</v>
          </cell>
          <cell r="C84">
            <v>103.4</v>
          </cell>
          <cell r="D84">
            <v>0.3092</v>
          </cell>
        </row>
        <row r="85">
          <cell r="A85" t="str">
            <v>白城市</v>
          </cell>
          <cell r="B85">
            <v>15324.82</v>
          </cell>
          <cell r="C85">
            <v>11058.91</v>
          </cell>
          <cell r="D85">
            <v>0.7216</v>
          </cell>
        </row>
        <row r="86">
          <cell r="A86" t="str">
            <v>白城市本级</v>
          </cell>
          <cell r="B86">
            <v>409.5</v>
          </cell>
          <cell r="C86">
            <v>67.68</v>
          </cell>
          <cell r="D86">
            <v>0.1653</v>
          </cell>
        </row>
        <row r="87">
          <cell r="A87" t="str">
            <v>白城市辖区</v>
          </cell>
          <cell r="B87">
            <v>14915.32</v>
          </cell>
          <cell r="C87">
            <v>10991.24</v>
          </cell>
          <cell r="D87">
            <v>0.7369</v>
          </cell>
        </row>
        <row r="88">
          <cell r="A88" t="str">
            <v>洮北区</v>
          </cell>
          <cell r="B88">
            <v>2249.42</v>
          </cell>
          <cell r="C88">
            <v>1819.11</v>
          </cell>
          <cell r="D88">
            <v>0.8087</v>
          </cell>
        </row>
        <row r="89">
          <cell r="A89" t="str">
            <v>镇赉县</v>
          </cell>
          <cell r="B89">
            <v>2421.8</v>
          </cell>
          <cell r="C89">
            <v>1739.55</v>
          </cell>
          <cell r="D89">
            <v>0.7183</v>
          </cell>
        </row>
        <row r="90">
          <cell r="A90" t="str">
            <v>通榆县</v>
          </cell>
          <cell r="B90">
            <v>3991.2</v>
          </cell>
          <cell r="C90">
            <v>3007.89</v>
          </cell>
          <cell r="D90">
            <v>0.7536</v>
          </cell>
        </row>
        <row r="91">
          <cell r="A91" t="str">
            <v>洮南市</v>
          </cell>
          <cell r="B91">
            <v>2576.4</v>
          </cell>
          <cell r="C91">
            <v>1835.65</v>
          </cell>
          <cell r="D91">
            <v>0.7125</v>
          </cell>
        </row>
        <row r="92">
          <cell r="A92" t="str">
            <v>大安市</v>
          </cell>
          <cell r="B92">
            <v>3676.5</v>
          </cell>
          <cell r="C92">
            <v>2589.03</v>
          </cell>
          <cell r="D92">
            <v>0.7042</v>
          </cell>
        </row>
        <row r="93">
          <cell r="A93" t="str">
            <v>延边朝鲜族自治州</v>
          </cell>
          <cell r="B93">
            <v>15218.32</v>
          </cell>
          <cell r="C93">
            <v>10085.64</v>
          </cell>
          <cell r="D93">
            <v>0.6627</v>
          </cell>
        </row>
        <row r="94">
          <cell r="A94" t="str">
            <v>延边朝鲜族自治州本级</v>
          </cell>
          <cell r="B94">
            <v>1117.6</v>
          </cell>
          <cell r="C94">
            <v>1060.32</v>
          </cell>
          <cell r="D94">
            <v>0.9487</v>
          </cell>
        </row>
        <row r="95">
          <cell r="A95" t="str">
            <v>延边朝鲜族自治州辖区</v>
          </cell>
          <cell r="B95">
            <v>14100.72</v>
          </cell>
          <cell r="C95">
            <v>9025.31</v>
          </cell>
          <cell r="D95">
            <v>0.6401</v>
          </cell>
        </row>
        <row r="96">
          <cell r="A96" t="str">
            <v>延吉市</v>
          </cell>
          <cell r="B96">
            <v>4496.62</v>
          </cell>
          <cell r="C96">
            <v>2590.58</v>
          </cell>
          <cell r="D96">
            <v>0.5761</v>
          </cell>
        </row>
        <row r="97">
          <cell r="A97" t="str">
            <v>图们市</v>
          </cell>
          <cell r="B97">
            <v>307.78</v>
          </cell>
          <cell r="C97">
            <v>175.01</v>
          </cell>
          <cell r="D97">
            <v>0.5686</v>
          </cell>
        </row>
        <row r="98">
          <cell r="A98" t="str">
            <v>敦化市</v>
          </cell>
          <cell r="B98">
            <v>3745.46</v>
          </cell>
          <cell r="C98">
            <v>2757.52</v>
          </cell>
          <cell r="D98">
            <v>0.7362</v>
          </cell>
        </row>
        <row r="99">
          <cell r="A99" t="str">
            <v>珲春市</v>
          </cell>
          <cell r="B99">
            <v>1730.24</v>
          </cell>
          <cell r="C99">
            <v>1427.12</v>
          </cell>
          <cell r="D99">
            <v>0.8248</v>
          </cell>
        </row>
        <row r="100">
          <cell r="A100" t="str">
            <v>龙井市</v>
          </cell>
          <cell r="B100">
            <v>466.26</v>
          </cell>
          <cell r="C100">
            <v>221.27</v>
          </cell>
          <cell r="D100">
            <v>0.4746</v>
          </cell>
        </row>
        <row r="101">
          <cell r="A101" t="str">
            <v>和龙市</v>
          </cell>
          <cell r="B101">
            <v>624.1</v>
          </cell>
          <cell r="C101">
            <v>383.46</v>
          </cell>
          <cell r="D101">
            <v>0.6144</v>
          </cell>
        </row>
        <row r="102">
          <cell r="A102" t="str">
            <v>汪清县</v>
          </cell>
          <cell r="B102">
            <v>1485.4</v>
          </cell>
          <cell r="C102">
            <v>745.81</v>
          </cell>
          <cell r="D102">
            <v>0.5021</v>
          </cell>
        </row>
        <row r="103">
          <cell r="A103" t="str">
            <v>安图县</v>
          </cell>
          <cell r="B103">
            <v>1244.86</v>
          </cell>
          <cell r="C103">
            <v>724.55</v>
          </cell>
          <cell r="D103">
            <v>0.582</v>
          </cell>
        </row>
        <row r="104">
          <cell r="A104" t="str">
            <v>长白山管委会</v>
          </cell>
          <cell r="B104">
            <v>617.08</v>
          </cell>
          <cell r="C104">
            <v>568.82</v>
          </cell>
          <cell r="D104">
            <v>0.9218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SJ8"/>
  <sheetViews>
    <sheetView showZeros="0" tabSelected="1" zoomScale="145" zoomScaleNormal="145" workbookViewId="0">
      <selection activeCell="A18" sqref="A18"/>
    </sheetView>
  </sheetViews>
  <sheetFormatPr defaultColWidth="9" defaultRowHeight="13.5" outlineLevelRow="7"/>
  <cols>
    <col min="1" max="1" width="40.8583333333333" style="50" customWidth="1"/>
    <col min="2" max="2" width="40.8583333333333" style="51" customWidth="1"/>
    <col min="3" max="16316" width="9" style="52"/>
    <col min="16317" max="16348" width="9" style="53"/>
    <col min="16349" max="16384" width="9" style="52"/>
  </cols>
  <sheetData>
    <row r="1" ht="17" customHeight="1" spans="1:1024 1025:2532">
      <c r="A1" s="54" t="s">
        <v>0</v>
      </c>
    </row>
    <row r="2" ht="22.5" spans="1:1024 1025:2532">
      <c r="A2" s="55" t="s">
        <v>1</v>
      </c>
      <c r="B2" s="55"/>
    </row>
    <row r="3" ht="25.5" spans="1:1024 1025:2532">
      <c r="A3" s="56"/>
      <c r="B3" s="57" t="s">
        <v>2</v>
      </c>
    </row>
    <row r="4" s="48" customFormat="1" ht="25" customHeight="1" spans="1:1024 1025:2532">
      <c r="A4" s="58" t="s">
        <v>3</v>
      </c>
      <c r="B4" s="59" t="s">
        <v>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49"/>
      <c r="GA4" s="49"/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  <c r="GS4" s="49"/>
      <c r="GT4" s="49"/>
      <c r="GU4" s="49"/>
      <c r="GV4" s="49"/>
      <c r="GW4" s="49"/>
      <c r="GX4" s="49"/>
      <c r="GY4" s="49"/>
      <c r="GZ4" s="49"/>
      <c r="HA4" s="49"/>
      <c r="HB4" s="49"/>
      <c r="HC4" s="49"/>
      <c r="HD4" s="49"/>
      <c r="HE4" s="49"/>
      <c r="HF4" s="49"/>
      <c r="HG4" s="49"/>
      <c r="HH4" s="49"/>
      <c r="HI4" s="49"/>
      <c r="HJ4" s="49"/>
      <c r="HK4" s="49"/>
      <c r="HL4" s="49"/>
      <c r="HM4" s="49"/>
      <c r="HN4" s="49"/>
      <c r="HO4" s="49"/>
      <c r="HP4" s="49"/>
      <c r="HQ4" s="49"/>
      <c r="HR4" s="49"/>
      <c r="HS4" s="49"/>
      <c r="HT4" s="49"/>
      <c r="HU4" s="49"/>
      <c r="HV4" s="49"/>
      <c r="HW4" s="49"/>
      <c r="HX4" s="49"/>
      <c r="HY4" s="49"/>
      <c r="HZ4" s="49"/>
      <c r="IA4" s="49"/>
      <c r="IB4" s="49"/>
      <c r="IC4" s="49"/>
      <c r="ID4" s="49"/>
      <c r="IE4" s="49"/>
      <c r="IF4" s="49"/>
      <c r="IG4" s="49"/>
      <c r="IH4" s="49"/>
      <c r="II4" s="49"/>
      <c r="IJ4" s="49"/>
      <c r="IK4" s="49"/>
      <c r="IL4" s="49"/>
      <c r="IM4" s="49"/>
      <c r="IN4" s="49"/>
      <c r="IO4" s="49"/>
      <c r="IP4" s="49"/>
      <c r="IQ4" s="49"/>
      <c r="IR4" s="49"/>
      <c r="IS4" s="49"/>
      <c r="IT4" s="49"/>
      <c r="IU4" s="49"/>
      <c r="IV4" s="49"/>
      <c r="IW4" s="49"/>
      <c r="IX4" s="49"/>
      <c r="IY4" s="49"/>
      <c r="IZ4" s="49"/>
      <c r="JA4" s="49"/>
      <c r="JB4" s="49"/>
      <c r="JC4" s="49"/>
      <c r="JD4" s="49"/>
      <c r="JE4" s="49"/>
      <c r="JF4" s="49"/>
      <c r="JG4" s="49"/>
      <c r="JH4" s="49"/>
      <c r="JI4" s="49"/>
      <c r="JJ4" s="49"/>
      <c r="JK4" s="49"/>
      <c r="JL4" s="49"/>
      <c r="JM4" s="49"/>
      <c r="JN4" s="49"/>
      <c r="JO4" s="49"/>
      <c r="JP4" s="49"/>
      <c r="JQ4" s="49"/>
      <c r="JR4" s="49"/>
      <c r="JS4" s="49"/>
      <c r="JT4" s="49"/>
      <c r="JU4" s="49"/>
      <c r="JV4" s="49"/>
      <c r="JW4" s="49"/>
      <c r="JX4" s="49"/>
      <c r="JY4" s="49"/>
      <c r="JZ4" s="49"/>
      <c r="KA4" s="49"/>
      <c r="KB4" s="49"/>
      <c r="KC4" s="49"/>
      <c r="KD4" s="49"/>
      <c r="KE4" s="49"/>
      <c r="KF4" s="49"/>
      <c r="KG4" s="49"/>
      <c r="KH4" s="49"/>
      <c r="KI4" s="49"/>
      <c r="KJ4" s="49"/>
      <c r="KK4" s="49"/>
      <c r="KL4" s="49"/>
      <c r="KM4" s="49"/>
      <c r="KN4" s="49"/>
      <c r="KO4" s="49"/>
      <c r="KP4" s="49"/>
      <c r="KQ4" s="49"/>
      <c r="KR4" s="49"/>
      <c r="KS4" s="49"/>
      <c r="KT4" s="49"/>
      <c r="KU4" s="49"/>
      <c r="KV4" s="49"/>
      <c r="KW4" s="49"/>
      <c r="KX4" s="49"/>
      <c r="KY4" s="49"/>
      <c r="KZ4" s="49"/>
      <c r="LA4" s="49"/>
      <c r="LB4" s="49"/>
      <c r="LC4" s="49"/>
      <c r="LD4" s="49"/>
      <c r="LE4" s="49"/>
      <c r="LF4" s="49"/>
      <c r="LG4" s="49"/>
      <c r="LH4" s="49"/>
      <c r="LI4" s="49"/>
      <c r="LJ4" s="49"/>
      <c r="LK4" s="49"/>
      <c r="LL4" s="49"/>
      <c r="LM4" s="49"/>
      <c r="LN4" s="49"/>
      <c r="LO4" s="49"/>
      <c r="LP4" s="49"/>
      <c r="LQ4" s="49"/>
      <c r="LR4" s="49"/>
      <c r="LS4" s="49"/>
      <c r="LT4" s="49"/>
      <c r="LU4" s="49"/>
      <c r="LV4" s="49"/>
      <c r="LW4" s="49"/>
      <c r="LX4" s="49"/>
      <c r="LY4" s="49"/>
      <c r="LZ4" s="49"/>
      <c r="MA4" s="49"/>
      <c r="MB4" s="49"/>
      <c r="MC4" s="49"/>
      <c r="MD4" s="49"/>
      <c r="ME4" s="49"/>
      <c r="MF4" s="49"/>
      <c r="MG4" s="49"/>
      <c r="MH4" s="49"/>
      <c r="MI4" s="49"/>
      <c r="MJ4" s="49"/>
      <c r="MK4" s="49"/>
      <c r="ML4" s="49"/>
      <c r="MM4" s="49"/>
      <c r="MN4" s="49"/>
      <c r="MO4" s="49"/>
      <c r="MP4" s="49"/>
      <c r="MQ4" s="49"/>
      <c r="MR4" s="49"/>
      <c r="MS4" s="49"/>
      <c r="MT4" s="49"/>
      <c r="MU4" s="49"/>
      <c r="MV4" s="49"/>
      <c r="MW4" s="49"/>
      <c r="MX4" s="49"/>
      <c r="MY4" s="49"/>
      <c r="MZ4" s="49"/>
      <c r="NA4" s="49"/>
      <c r="NB4" s="49"/>
      <c r="NC4" s="49"/>
      <c r="ND4" s="49"/>
      <c r="NE4" s="49"/>
      <c r="NF4" s="49"/>
      <c r="NG4" s="49"/>
      <c r="NH4" s="49"/>
      <c r="NI4" s="49"/>
      <c r="NJ4" s="49"/>
      <c r="NK4" s="49"/>
      <c r="NL4" s="49"/>
      <c r="NM4" s="49"/>
      <c r="NN4" s="49"/>
      <c r="NO4" s="49"/>
      <c r="NP4" s="49"/>
      <c r="NQ4" s="49"/>
      <c r="NR4" s="49"/>
      <c r="NS4" s="49"/>
      <c r="NT4" s="49"/>
      <c r="NU4" s="49"/>
      <c r="NV4" s="49"/>
      <c r="NW4" s="49"/>
      <c r="NX4" s="49"/>
      <c r="NY4" s="49"/>
      <c r="NZ4" s="49"/>
      <c r="OA4" s="49"/>
      <c r="OB4" s="49"/>
      <c r="OC4" s="49"/>
      <c r="OD4" s="49"/>
      <c r="OE4" s="49"/>
      <c r="OF4" s="49"/>
      <c r="OG4" s="49"/>
      <c r="OH4" s="49"/>
      <c r="OI4" s="49"/>
      <c r="OJ4" s="49"/>
      <c r="OK4" s="49"/>
      <c r="OL4" s="49"/>
      <c r="OM4" s="49"/>
      <c r="ON4" s="49"/>
      <c r="OO4" s="49"/>
      <c r="OP4" s="49"/>
      <c r="OQ4" s="49"/>
      <c r="OR4" s="49"/>
      <c r="OS4" s="49"/>
      <c r="OT4" s="49"/>
      <c r="OU4" s="49"/>
      <c r="OV4" s="49"/>
      <c r="OW4" s="49"/>
      <c r="OX4" s="49"/>
      <c r="OY4" s="49"/>
      <c r="OZ4" s="49"/>
      <c r="PA4" s="49"/>
      <c r="PB4" s="49"/>
      <c r="PC4" s="49"/>
      <c r="PD4" s="49"/>
      <c r="PE4" s="49"/>
      <c r="PF4" s="49"/>
      <c r="PG4" s="49"/>
      <c r="PH4" s="49"/>
      <c r="PI4" s="49"/>
      <c r="PJ4" s="49"/>
      <c r="PK4" s="49"/>
      <c r="PL4" s="49"/>
      <c r="PM4" s="49"/>
      <c r="PN4" s="49"/>
      <c r="PO4" s="49"/>
      <c r="PP4" s="49"/>
      <c r="PQ4" s="49"/>
      <c r="PR4" s="49"/>
      <c r="PS4" s="49"/>
      <c r="PT4" s="49"/>
      <c r="PU4" s="49"/>
      <c r="PV4" s="49"/>
      <c r="PW4" s="49"/>
      <c r="PX4" s="49"/>
      <c r="PY4" s="49"/>
      <c r="PZ4" s="49"/>
      <c r="QA4" s="49"/>
      <c r="QB4" s="49"/>
      <c r="QC4" s="49"/>
      <c r="QD4" s="49"/>
      <c r="QE4" s="49"/>
      <c r="QF4" s="49"/>
      <c r="QG4" s="49"/>
      <c r="QH4" s="49"/>
      <c r="QI4" s="49"/>
      <c r="QJ4" s="49"/>
      <c r="QK4" s="49"/>
      <c r="QL4" s="49"/>
      <c r="QM4" s="49"/>
      <c r="QN4" s="49"/>
      <c r="QO4" s="49"/>
      <c r="QP4" s="49"/>
      <c r="QQ4" s="49"/>
      <c r="QR4" s="49"/>
      <c r="QS4" s="49"/>
      <c r="QT4" s="49"/>
      <c r="QU4" s="49"/>
      <c r="QV4" s="49"/>
      <c r="QW4" s="49"/>
      <c r="QX4" s="49"/>
      <c r="QY4" s="49"/>
      <c r="QZ4" s="49"/>
      <c r="RA4" s="49"/>
      <c r="RB4" s="49"/>
      <c r="RC4" s="49"/>
      <c r="RD4" s="49"/>
      <c r="RE4" s="49"/>
      <c r="RF4" s="49"/>
      <c r="RG4" s="49"/>
      <c r="RH4" s="49"/>
      <c r="RI4" s="49"/>
      <c r="RJ4" s="49"/>
      <c r="RK4" s="49"/>
      <c r="RL4" s="49"/>
      <c r="RM4" s="49"/>
      <c r="RN4" s="49"/>
      <c r="RO4" s="49"/>
      <c r="RP4" s="49"/>
      <c r="RQ4" s="49"/>
      <c r="RR4" s="49"/>
      <c r="RS4" s="49"/>
      <c r="RT4" s="49"/>
      <c r="RU4" s="49"/>
      <c r="RV4" s="49"/>
      <c r="RW4" s="49"/>
      <c r="RX4" s="49"/>
      <c r="RY4" s="49"/>
      <c r="RZ4" s="49"/>
      <c r="SA4" s="49"/>
      <c r="SB4" s="49"/>
      <c r="SC4" s="49"/>
      <c r="SD4" s="49"/>
      <c r="SE4" s="49"/>
      <c r="SF4" s="49"/>
      <c r="SG4" s="49"/>
      <c r="SH4" s="49"/>
      <c r="SI4" s="49"/>
      <c r="SJ4" s="49"/>
      <c r="SK4" s="49"/>
      <c r="SL4" s="49"/>
      <c r="SM4" s="49"/>
      <c r="SN4" s="49"/>
      <c r="SO4" s="49"/>
      <c r="SP4" s="49"/>
      <c r="SQ4" s="49"/>
      <c r="SR4" s="49"/>
      <c r="SS4" s="49"/>
      <c r="ST4" s="49"/>
      <c r="SU4" s="49"/>
      <c r="SV4" s="49"/>
      <c r="SW4" s="49"/>
      <c r="SX4" s="49"/>
      <c r="SY4" s="49"/>
      <c r="SZ4" s="49"/>
      <c r="TA4" s="49"/>
      <c r="TB4" s="49"/>
      <c r="TC4" s="49"/>
      <c r="TD4" s="49"/>
      <c r="TE4" s="49"/>
      <c r="TF4" s="49"/>
      <c r="TG4" s="49"/>
      <c r="TH4" s="49"/>
      <c r="TI4" s="49"/>
      <c r="TJ4" s="49"/>
      <c r="TK4" s="49"/>
      <c r="TL4" s="49"/>
      <c r="TM4" s="49"/>
      <c r="TN4" s="49"/>
      <c r="TO4" s="49"/>
      <c r="TP4" s="49"/>
      <c r="TQ4" s="49"/>
      <c r="TR4" s="49"/>
      <c r="TS4" s="49"/>
      <c r="TT4" s="49"/>
      <c r="TU4" s="49"/>
      <c r="TV4" s="49"/>
      <c r="TW4" s="49"/>
      <c r="TX4" s="49"/>
      <c r="TY4" s="49"/>
      <c r="TZ4" s="49"/>
      <c r="UA4" s="49"/>
      <c r="UB4" s="49"/>
      <c r="UC4" s="49"/>
      <c r="UD4" s="49"/>
      <c r="UE4" s="49"/>
      <c r="UF4" s="49"/>
      <c r="UG4" s="49"/>
      <c r="UH4" s="49"/>
      <c r="UI4" s="49"/>
      <c r="UJ4" s="49"/>
      <c r="UK4" s="49"/>
      <c r="UL4" s="49"/>
      <c r="UM4" s="49"/>
      <c r="UN4" s="49"/>
      <c r="UO4" s="49"/>
      <c r="UP4" s="49"/>
      <c r="UQ4" s="49"/>
      <c r="UR4" s="49"/>
      <c r="US4" s="49"/>
      <c r="UT4" s="49"/>
      <c r="UU4" s="49"/>
      <c r="UV4" s="49"/>
      <c r="UW4" s="49"/>
      <c r="UX4" s="49"/>
      <c r="UY4" s="49"/>
      <c r="UZ4" s="49"/>
      <c r="VA4" s="49"/>
      <c r="VB4" s="49"/>
      <c r="VC4" s="49"/>
      <c r="VD4" s="49"/>
      <c r="VE4" s="49"/>
      <c r="VF4" s="49"/>
      <c r="VG4" s="49"/>
      <c r="VH4" s="49"/>
      <c r="VI4" s="49"/>
      <c r="VJ4" s="49"/>
      <c r="VK4" s="49"/>
      <c r="VL4" s="49"/>
      <c r="VM4" s="49"/>
      <c r="VN4" s="49"/>
      <c r="VO4" s="49"/>
      <c r="VP4" s="49"/>
      <c r="VQ4" s="49"/>
      <c r="VR4" s="49"/>
      <c r="VS4" s="49"/>
      <c r="VT4" s="49"/>
      <c r="VU4" s="49"/>
      <c r="VV4" s="49"/>
      <c r="VW4" s="49"/>
      <c r="VX4" s="49"/>
      <c r="VY4" s="49"/>
      <c r="VZ4" s="49"/>
      <c r="WA4" s="49"/>
      <c r="WB4" s="49"/>
      <c r="WC4" s="49"/>
      <c r="WD4" s="49"/>
      <c r="WE4" s="49"/>
      <c r="WF4" s="49"/>
      <c r="WG4" s="49"/>
      <c r="WH4" s="49"/>
      <c r="WI4" s="49"/>
      <c r="WJ4" s="49"/>
      <c r="WK4" s="49"/>
      <c r="WL4" s="49"/>
      <c r="WM4" s="49"/>
      <c r="WN4" s="49"/>
      <c r="WO4" s="49"/>
      <c r="WP4" s="49"/>
      <c r="WQ4" s="49"/>
      <c r="WR4" s="49"/>
      <c r="WS4" s="49"/>
      <c r="WT4" s="49"/>
      <c r="WU4" s="49"/>
      <c r="WV4" s="49"/>
      <c r="WW4" s="49"/>
      <c r="WX4" s="49"/>
      <c r="WY4" s="49"/>
      <c r="WZ4" s="49"/>
      <c r="XA4" s="49"/>
      <c r="XB4" s="49"/>
      <c r="XC4" s="49"/>
      <c r="XD4" s="49"/>
      <c r="XE4" s="49"/>
      <c r="XF4" s="49"/>
      <c r="XG4" s="49"/>
      <c r="XH4" s="49"/>
      <c r="XI4" s="49"/>
      <c r="XJ4" s="49"/>
      <c r="XK4" s="49"/>
      <c r="XL4" s="49"/>
      <c r="XM4" s="49"/>
      <c r="XN4" s="49"/>
      <c r="XO4" s="49"/>
      <c r="XP4" s="49"/>
      <c r="XQ4" s="49"/>
      <c r="XR4" s="49"/>
      <c r="XS4" s="49"/>
      <c r="XT4" s="49"/>
      <c r="XU4" s="49"/>
      <c r="XV4" s="49"/>
      <c r="XW4" s="49"/>
      <c r="XX4" s="49"/>
      <c r="XY4" s="49"/>
      <c r="XZ4" s="49"/>
      <c r="YA4" s="49"/>
      <c r="YB4" s="49"/>
      <c r="YC4" s="49"/>
      <c r="YD4" s="49"/>
      <c r="YE4" s="49"/>
      <c r="YF4" s="49"/>
      <c r="YG4" s="49"/>
      <c r="YH4" s="49"/>
      <c r="YI4" s="49"/>
      <c r="YJ4" s="49"/>
      <c r="YK4" s="49"/>
      <c r="YL4" s="49"/>
      <c r="YM4" s="49"/>
      <c r="YN4" s="49"/>
      <c r="YO4" s="49"/>
      <c r="YP4" s="49"/>
      <c r="YQ4" s="49"/>
      <c r="YR4" s="49"/>
      <c r="YS4" s="49"/>
      <c r="YT4" s="49"/>
      <c r="YU4" s="49"/>
      <c r="YV4" s="49"/>
      <c r="YW4" s="49"/>
      <c r="YX4" s="49"/>
      <c r="YY4" s="49"/>
      <c r="YZ4" s="49"/>
      <c r="ZA4" s="49"/>
      <c r="ZB4" s="49"/>
      <c r="ZC4" s="49"/>
      <c r="ZD4" s="49"/>
      <c r="ZE4" s="49"/>
      <c r="ZF4" s="49"/>
      <c r="ZG4" s="49"/>
      <c r="ZH4" s="49"/>
      <c r="ZI4" s="49"/>
      <c r="ZJ4" s="49"/>
      <c r="ZK4" s="49"/>
      <c r="ZL4" s="49"/>
      <c r="ZM4" s="49"/>
      <c r="ZN4" s="49"/>
      <c r="ZO4" s="49"/>
      <c r="ZP4" s="49"/>
      <c r="ZQ4" s="49"/>
      <c r="ZR4" s="49"/>
      <c r="ZS4" s="49"/>
      <c r="ZT4" s="49"/>
      <c r="ZU4" s="49"/>
      <c r="ZV4" s="49"/>
      <c r="ZW4" s="49"/>
      <c r="ZX4" s="49"/>
      <c r="ZY4" s="49"/>
      <c r="ZZ4" s="49"/>
      <c r="AAA4" s="49"/>
      <c r="AAB4" s="49"/>
      <c r="AAC4" s="49"/>
      <c r="AAD4" s="49"/>
      <c r="AAE4" s="49"/>
      <c r="AAF4" s="49"/>
      <c r="AAG4" s="49"/>
      <c r="AAH4" s="49"/>
      <c r="AAI4" s="49"/>
      <c r="AAJ4" s="49"/>
      <c r="AAK4" s="49"/>
      <c r="AAL4" s="49"/>
      <c r="AAM4" s="49"/>
      <c r="AAN4" s="49"/>
      <c r="AAO4" s="49"/>
      <c r="AAP4" s="49"/>
      <c r="AAQ4" s="49"/>
      <c r="AAR4" s="49"/>
      <c r="AAS4" s="49"/>
      <c r="AAT4" s="49"/>
      <c r="AAU4" s="49"/>
      <c r="AAV4" s="49"/>
      <c r="AAW4" s="49"/>
      <c r="AAX4" s="49"/>
      <c r="AAY4" s="49"/>
      <c r="AAZ4" s="49"/>
      <c r="ABA4" s="49"/>
      <c r="ABB4" s="49"/>
      <c r="ABC4" s="49"/>
      <c r="ABD4" s="49"/>
      <c r="ABE4" s="49"/>
      <c r="ABF4" s="49"/>
      <c r="ABG4" s="49"/>
      <c r="ABH4" s="49"/>
      <c r="ABI4" s="49"/>
      <c r="ABJ4" s="49"/>
      <c r="ABK4" s="49"/>
      <c r="ABL4" s="49"/>
      <c r="ABM4" s="49"/>
      <c r="ABN4" s="49"/>
      <c r="ABO4" s="49"/>
      <c r="ABP4" s="49"/>
      <c r="ABQ4" s="49"/>
      <c r="ABR4" s="49"/>
      <c r="ABS4" s="49"/>
      <c r="ABT4" s="49"/>
      <c r="ABU4" s="49"/>
      <c r="ABV4" s="49"/>
      <c r="ABW4" s="49"/>
      <c r="ABX4" s="49"/>
      <c r="ABY4" s="49"/>
      <c r="ABZ4" s="49"/>
      <c r="ACA4" s="49"/>
      <c r="ACB4" s="49"/>
      <c r="ACC4" s="49"/>
      <c r="ACD4" s="49"/>
      <c r="ACE4" s="49"/>
      <c r="ACF4" s="49"/>
      <c r="ACG4" s="49"/>
      <c r="ACH4" s="49"/>
      <c r="ACI4" s="49"/>
      <c r="ACJ4" s="49"/>
      <c r="ACK4" s="49"/>
      <c r="ACL4" s="49"/>
      <c r="ACM4" s="49"/>
      <c r="ACN4" s="49"/>
      <c r="ACO4" s="49"/>
      <c r="ACP4" s="49"/>
      <c r="ACQ4" s="49"/>
      <c r="ACR4" s="49"/>
      <c r="ACS4" s="49"/>
      <c r="ACT4" s="49"/>
      <c r="ACU4" s="49"/>
      <c r="ACV4" s="49"/>
      <c r="ACW4" s="49"/>
      <c r="ACX4" s="49"/>
      <c r="ACY4" s="49"/>
      <c r="ACZ4" s="49"/>
      <c r="ADA4" s="49"/>
      <c r="ADB4" s="49"/>
      <c r="ADC4" s="49"/>
      <c r="ADD4" s="49"/>
      <c r="ADE4" s="49"/>
      <c r="ADF4" s="49"/>
      <c r="ADG4" s="49"/>
      <c r="ADH4" s="49"/>
      <c r="ADI4" s="49"/>
      <c r="ADJ4" s="49"/>
      <c r="ADK4" s="49"/>
      <c r="ADL4" s="49"/>
      <c r="ADM4" s="49"/>
      <c r="ADN4" s="49"/>
      <c r="ADO4" s="49"/>
      <c r="ADP4" s="49"/>
      <c r="ADQ4" s="49"/>
      <c r="ADR4" s="49"/>
      <c r="ADS4" s="49"/>
      <c r="ADT4" s="49"/>
      <c r="ADU4" s="49"/>
      <c r="ADV4" s="49"/>
      <c r="ADW4" s="49"/>
      <c r="ADX4" s="49"/>
      <c r="ADY4" s="49"/>
      <c r="ADZ4" s="49"/>
      <c r="AEA4" s="49"/>
      <c r="AEB4" s="49"/>
      <c r="AEC4" s="49"/>
      <c r="AED4" s="49"/>
      <c r="AEE4" s="49"/>
      <c r="AEF4" s="49"/>
      <c r="AEG4" s="49"/>
      <c r="AEH4" s="49"/>
      <c r="AEI4" s="49"/>
      <c r="AEJ4" s="49"/>
      <c r="AEK4" s="49"/>
      <c r="AEL4" s="49"/>
      <c r="AEM4" s="49"/>
      <c r="AEN4" s="49"/>
      <c r="AEO4" s="49"/>
      <c r="AEP4" s="49"/>
      <c r="AEQ4" s="49"/>
      <c r="AER4" s="49"/>
      <c r="AES4" s="49"/>
      <c r="AET4" s="49"/>
      <c r="AEU4" s="49"/>
      <c r="AEV4" s="49"/>
      <c r="AEW4" s="49"/>
      <c r="AEX4" s="49"/>
      <c r="AEY4" s="49"/>
      <c r="AEZ4" s="49"/>
      <c r="AFA4" s="49"/>
      <c r="AFB4" s="49"/>
      <c r="AFC4" s="49"/>
      <c r="AFD4" s="49"/>
      <c r="AFE4" s="49"/>
      <c r="AFF4" s="49"/>
      <c r="AFG4" s="49"/>
      <c r="AFH4" s="49"/>
      <c r="AFI4" s="49"/>
      <c r="AFJ4" s="49"/>
      <c r="AFK4" s="49"/>
      <c r="AFL4" s="49"/>
      <c r="AFM4" s="49"/>
      <c r="AFN4" s="49"/>
      <c r="AFO4" s="49"/>
      <c r="AFP4" s="49"/>
      <c r="AFQ4" s="49"/>
      <c r="AFR4" s="49"/>
      <c r="AFS4" s="49"/>
      <c r="AFT4" s="49"/>
      <c r="AFU4" s="49"/>
      <c r="AFV4" s="49"/>
      <c r="AFW4" s="49"/>
      <c r="AFX4" s="49"/>
      <c r="AFY4" s="49"/>
      <c r="AFZ4" s="49"/>
      <c r="AGA4" s="49"/>
      <c r="AGB4" s="49"/>
      <c r="AGC4" s="49"/>
      <c r="AGD4" s="49"/>
      <c r="AGE4" s="49"/>
      <c r="AGF4" s="49"/>
      <c r="AGG4" s="49"/>
      <c r="AGH4" s="49"/>
      <c r="AGI4" s="49"/>
      <c r="AGJ4" s="49"/>
      <c r="AGK4" s="49"/>
      <c r="AGL4" s="49"/>
      <c r="AGM4" s="49"/>
      <c r="AGN4" s="49"/>
      <c r="AGO4" s="49"/>
      <c r="AGP4" s="49"/>
      <c r="AGQ4" s="49"/>
      <c r="AGR4" s="49"/>
      <c r="AGS4" s="49"/>
      <c r="AGT4" s="49"/>
      <c r="AGU4" s="49"/>
      <c r="AGV4" s="49"/>
      <c r="AGW4" s="49"/>
      <c r="AGX4" s="49"/>
      <c r="AGY4" s="49"/>
      <c r="AGZ4" s="49"/>
      <c r="AHA4" s="49"/>
      <c r="AHB4" s="49"/>
      <c r="AHC4" s="49"/>
      <c r="AHD4" s="49"/>
      <c r="AHE4" s="49"/>
      <c r="AHF4" s="49"/>
      <c r="AHG4" s="49"/>
      <c r="AHH4" s="49"/>
      <c r="AHI4" s="49"/>
      <c r="AHJ4" s="49"/>
      <c r="AHK4" s="49"/>
      <c r="AHL4" s="49"/>
      <c r="AHM4" s="49"/>
      <c r="AHN4" s="49"/>
      <c r="AHO4" s="49"/>
      <c r="AHP4" s="49"/>
      <c r="AHQ4" s="49"/>
      <c r="AHR4" s="49"/>
      <c r="AHS4" s="49"/>
      <c r="AHT4" s="49"/>
      <c r="AHU4" s="49"/>
      <c r="AHV4" s="49"/>
      <c r="AHW4" s="49"/>
      <c r="AHX4" s="49"/>
      <c r="AHY4" s="49"/>
      <c r="AHZ4" s="49"/>
      <c r="AIA4" s="49"/>
      <c r="AIB4" s="49"/>
      <c r="AIC4" s="49"/>
      <c r="AID4" s="49"/>
      <c r="AIE4" s="49"/>
      <c r="AIF4" s="49"/>
      <c r="AIG4" s="49"/>
      <c r="AIH4" s="49"/>
      <c r="AII4" s="49"/>
      <c r="AIJ4" s="49"/>
      <c r="AIK4" s="49"/>
      <c r="AIL4" s="49"/>
      <c r="AIM4" s="49"/>
      <c r="AIN4" s="49"/>
      <c r="AIO4" s="49"/>
      <c r="AIP4" s="49"/>
      <c r="AIQ4" s="49"/>
      <c r="AIR4" s="49"/>
      <c r="AIS4" s="49"/>
      <c r="AIT4" s="49"/>
      <c r="AIU4" s="49"/>
      <c r="AIV4" s="49"/>
      <c r="AIW4" s="49"/>
      <c r="AIX4" s="49"/>
      <c r="AIY4" s="49"/>
      <c r="AIZ4" s="49"/>
      <c r="AJA4" s="49"/>
      <c r="AJB4" s="49"/>
      <c r="AJC4" s="49"/>
      <c r="AJD4" s="49"/>
      <c r="AJE4" s="49"/>
      <c r="AJF4" s="49"/>
      <c r="AJG4" s="49"/>
      <c r="AJH4" s="49"/>
      <c r="AJI4" s="49"/>
      <c r="AJJ4" s="49"/>
      <c r="AJK4" s="49"/>
      <c r="AJL4" s="49"/>
      <c r="AJM4" s="49"/>
      <c r="AJN4" s="49"/>
      <c r="AJO4" s="49"/>
      <c r="AJP4" s="49"/>
      <c r="AJQ4" s="49"/>
      <c r="AJR4" s="49"/>
      <c r="AJS4" s="49"/>
      <c r="AJT4" s="49"/>
      <c r="AJU4" s="49"/>
      <c r="AJV4" s="49"/>
      <c r="AJW4" s="49"/>
      <c r="AJX4" s="49"/>
      <c r="AJY4" s="49"/>
      <c r="AJZ4" s="49"/>
      <c r="AKA4" s="49"/>
      <c r="AKB4" s="49"/>
      <c r="AKC4" s="49"/>
      <c r="AKD4" s="49"/>
      <c r="AKE4" s="49"/>
      <c r="AKF4" s="49"/>
      <c r="AKG4" s="49"/>
      <c r="AKH4" s="49"/>
      <c r="AKI4" s="49"/>
      <c r="AKJ4" s="49"/>
      <c r="AKK4" s="49"/>
      <c r="AKL4" s="49"/>
      <c r="AKM4" s="49"/>
      <c r="AKN4" s="49"/>
      <c r="AKO4" s="49"/>
      <c r="AKP4" s="49"/>
      <c r="AKQ4" s="49"/>
      <c r="AKR4" s="49"/>
      <c r="AKS4" s="49"/>
      <c r="AKT4" s="49"/>
      <c r="AKU4" s="49"/>
      <c r="AKV4" s="49"/>
      <c r="AKW4" s="49"/>
      <c r="AKX4" s="49"/>
      <c r="AKY4" s="49"/>
      <c r="AKZ4" s="49"/>
      <c r="ALA4" s="49"/>
      <c r="ALB4" s="49"/>
      <c r="ALC4" s="49"/>
      <c r="ALD4" s="49"/>
      <c r="ALE4" s="49"/>
      <c r="ALF4" s="49"/>
      <c r="ALG4" s="49"/>
      <c r="ALH4" s="49"/>
      <c r="ALI4" s="49"/>
      <c r="ALJ4" s="49"/>
      <c r="ALK4" s="49"/>
      <c r="ALL4" s="49"/>
      <c r="ALM4" s="49"/>
      <c r="ALN4" s="49"/>
      <c r="ALO4" s="49"/>
      <c r="ALP4" s="49"/>
      <c r="ALQ4" s="49"/>
      <c r="ALR4" s="49"/>
      <c r="ALS4" s="49"/>
      <c r="ALT4" s="49"/>
      <c r="ALU4" s="49"/>
      <c r="ALV4" s="49"/>
      <c r="ALW4" s="49"/>
      <c r="ALX4" s="49"/>
      <c r="ALY4" s="49"/>
      <c r="ALZ4" s="49"/>
      <c r="AMA4" s="49"/>
      <c r="AMB4" s="49"/>
      <c r="AMC4" s="49"/>
      <c r="AMD4" s="49"/>
      <c r="AME4" s="49"/>
      <c r="AMF4" s="49"/>
      <c r="AMG4" s="49"/>
      <c r="AMH4" s="49"/>
      <c r="AMI4" s="49"/>
      <c r="AMJ4" s="49"/>
      <c r="AMK4" s="49"/>
      <c r="AML4" s="49"/>
      <c r="AMM4" s="49"/>
      <c r="AMN4" s="49"/>
      <c r="AMO4" s="49"/>
      <c r="AMP4" s="49"/>
      <c r="AMQ4" s="49"/>
      <c r="AMR4" s="49"/>
      <c r="AMS4" s="49"/>
      <c r="AMT4" s="49"/>
      <c r="AMU4" s="49"/>
      <c r="AMV4" s="49"/>
      <c r="AMW4" s="49"/>
      <c r="AMX4" s="49"/>
      <c r="AMY4" s="49"/>
      <c r="AMZ4" s="49"/>
      <c r="ANA4" s="49"/>
      <c r="ANB4" s="49"/>
      <c r="ANC4" s="49"/>
      <c r="AND4" s="49"/>
      <c r="ANE4" s="49"/>
      <c r="ANF4" s="49"/>
      <c r="ANG4" s="49"/>
      <c r="ANH4" s="49"/>
      <c r="ANI4" s="49"/>
      <c r="ANJ4" s="49"/>
      <c r="ANK4" s="49"/>
      <c r="ANL4" s="49"/>
      <c r="ANM4" s="49"/>
      <c r="ANN4" s="49"/>
      <c r="ANO4" s="49"/>
      <c r="ANP4" s="49"/>
      <c r="ANQ4" s="49"/>
      <c r="ANR4" s="49"/>
      <c r="ANS4" s="49"/>
      <c r="ANT4" s="49"/>
      <c r="ANU4" s="49"/>
      <c r="ANV4" s="49"/>
      <c r="ANW4" s="49"/>
      <c r="ANX4" s="49"/>
      <c r="ANY4" s="49"/>
      <c r="ANZ4" s="49"/>
      <c r="AOA4" s="49"/>
      <c r="AOB4" s="49"/>
      <c r="AOC4" s="49"/>
      <c r="AOD4" s="49"/>
      <c r="AOE4" s="49"/>
      <c r="AOF4" s="49"/>
      <c r="AOG4" s="49"/>
      <c r="AOH4" s="49"/>
      <c r="AOI4" s="49"/>
      <c r="AOJ4" s="49"/>
      <c r="AOK4" s="49"/>
      <c r="AOL4" s="49"/>
      <c r="AOM4" s="49"/>
      <c r="AON4" s="49"/>
      <c r="AOO4" s="49"/>
      <c r="AOP4" s="49"/>
      <c r="AOQ4" s="49"/>
      <c r="AOR4" s="49"/>
      <c r="AOS4" s="49"/>
      <c r="AOT4" s="49"/>
      <c r="AOU4" s="49"/>
      <c r="AOV4" s="49"/>
      <c r="AOW4" s="49"/>
      <c r="AOX4" s="49"/>
      <c r="AOY4" s="49"/>
      <c r="AOZ4" s="49"/>
      <c r="APA4" s="49"/>
      <c r="APB4" s="49"/>
      <c r="APC4" s="49"/>
      <c r="APD4" s="49"/>
      <c r="APE4" s="49"/>
      <c r="APF4" s="49"/>
      <c r="APG4" s="49"/>
      <c r="APH4" s="49"/>
      <c r="API4" s="49"/>
      <c r="APJ4" s="49"/>
      <c r="APK4" s="49"/>
      <c r="APL4" s="49"/>
      <c r="APM4" s="49"/>
      <c r="APN4" s="49"/>
      <c r="APO4" s="49"/>
      <c r="APP4" s="49"/>
      <c r="APQ4" s="49"/>
      <c r="APR4" s="49"/>
      <c r="APS4" s="49"/>
      <c r="APT4" s="49"/>
      <c r="APU4" s="49"/>
      <c r="APV4" s="49"/>
      <c r="APW4" s="49"/>
      <c r="APX4" s="49"/>
      <c r="APY4" s="49"/>
      <c r="APZ4" s="49"/>
      <c r="AQA4" s="49"/>
      <c r="AQB4" s="49"/>
      <c r="AQC4" s="49"/>
      <c r="AQD4" s="49"/>
      <c r="AQE4" s="49"/>
      <c r="AQF4" s="49"/>
      <c r="AQG4" s="49"/>
      <c r="AQH4" s="49"/>
      <c r="AQI4" s="49"/>
      <c r="AQJ4" s="49"/>
      <c r="AQK4" s="49"/>
      <c r="AQL4" s="49"/>
      <c r="AQM4" s="49"/>
      <c r="AQN4" s="49"/>
      <c r="AQO4" s="49"/>
      <c r="AQP4" s="49"/>
      <c r="AQQ4" s="49"/>
      <c r="AQR4" s="49"/>
      <c r="AQS4" s="49"/>
      <c r="AQT4" s="49"/>
      <c r="AQU4" s="49"/>
      <c r="AQV4" s="49"/>
      <c r="AQW4" s="49"/>
      <c r="AQX4" s="49"/>
      <c r="AQY4" s="49"/>
      <c r="AQZ4" s="49"/>
      <c r="ARA4" s="49"/>
      <c r="ARB4" s="49"/>
      <c r="ARC4" s="49"/>
      <c r="ARD4" s="49"/>
      <c r="ARE4" s="49"/>
      <c r="ARF4" s="49"/>
      <c r="ARG4" s="49"/>
      <c r="ARH4" s="49"/>
      <c r="ARI4" s="49"/>
      <c r="ARJ4" s="49"/>
      <c r="ARK4" s="49"/>
      <c r="ARL4" s="49"/>
      <c r="ARM4" s="49"/>
      <c r="ARN4" s="49"/>
      <c r="ARO4" s="49"/>
      <c r="ARP4" s="49"/>
      <c r="ARQ4" s="49"/>
      <c r="ARR4" s="49"/>
      <c r="ARS4" s="49"/>
      <c r="ART4" s="49"/>
      <c r="ARU4" s="49"/>
      <c r="ARV4" s="49"/>
      <c r="ARW4" s="49"/>
      <c r="ARX4" s="49"/>
      <c r="ARY4" s="49"/>
      <c r="ARZ4" s="49"/>
      <c r="ASA4" s="49"/>
      <c r="ASB4" s="49"/>
      <c r="ASC4" s="49"/>
      <c r="ASD4" s="49"/>
      <c r="ASE4" s="49"/>
      <c r="ASF4" s="49"/>
      <c r="ASG4" s="49"/>
      <c r="ASH4" s="49"/>
      <c r="ASI4" s="49"/>
      <c r="ASJ4" s="49"/>
      <c r="ASK4" s="49"/>
      <c r="ASL4" s="49"/>
      <c r="ASM4" s="49"/>
      <c r="ASN4" s="49"/>
      <c r="ASO4" s="49"/>
      <c r="ASP4" s="49"/>
      <c r="ASQ4" s="49"/>
      <c r="ASR4" s="49"/>
      <c r="ASS4" s="49"/>
      <c r="AST4" s="49"/>
      <c r="ASU4" s="49"/>
      <c r="ASV4" s="49"/>
      <c r="ASW4" s="49"/>
      <c r="ASX4" s="49"/>
      <c r="ASY4" s="49"/>
      <c r="ASZ4" s="49"/>
      <c r="ATA4" s="49"/>
      <c r="ATB4" s="49"/>
      <c r="ATC4" s="49"/>
      <c r="ATD4" s="49"/>
      <c r="ATE4" s="49"/>
      <c r="ATF4" s="49"/>
      <c r="ATG4" s="49"/>
      <c r="ATH4" s="49"/>
      <c r="ATI4" s="49"/>
      <c r="ATJ4" s="49"/>
      <c r="ATK4" s="49"/>
      <c r="ATL4" s="49"/>
      <c r="ATM4" s="49"/>
      <c r="ATN4" s="49"/>
      <c r="ATO4" s="49"/>
      <c r="ATP4" s="49"/>
      <c r="ATQ4" s="49"/>
      <c r="ATR4" s="49"/>
      <c r="ATS4" s="49"/>
      <c r="ATT4" s="49"/>
      <c r="ATU4" s="49"/>
      <c r="ATV4" s="49"/>
      <c r="ATW4" s="49"/>
      <c r="ATX4" s="49"/>
      <c r="ATY4" s="49"/>
      <c r="ATZ4" s="49"/>
      <c r="AUA4" s="49"/>
      <c r="AUB4" s="49"/>
      <c r="AUC4" s="49"/>
      <c r="AUD4" s="49"/>
      <c r="AUE4" s="49"/>
      <c r="AUF4" s="49"/>
      <c r="AUG4" s="49"/>
      <c r="AUH4" s="49"/>
      <c r="AUI4" s="49"/>
      <c r="AUJ4" s="49"/>
      <c r="AUK4" s="49"/>
      <c r="AUL4" s="49"/>
      <c r="AUM4" s="49"/>
      <c r="AUN4" s="49"/>
      <c r="AUO4" s="49"/>
      <c r="AUP4" s="49"/>
      <c r="AUQ4" s="49"/>
      <c r="AUR4" s="49"/>
      <c r="AUS4" s="49"/>
      <c r="AUT4" s="49"/>
      <c r="AUU4" s="49"/>
      <c r="AUV4" s="49"/>
      <c r="AUW4" s="49"/>
      <c r="AUX4" s="49"/>
      <c r="AUY4" s="49"/>
      <c r="AUZ4" s="49"/>
      <c r="AVA4" s="49"/>
      <c r="AVB4" s="49"/>
      <c r="AVC4" s="49"/>
      <c r="AVD4" s="49"/>
      <c r="AVE4" s="49"/>
      <c r="AVF4" s="49"/>
      <c r="AVG4" s="49"/>
      <c r="AVH4" s="49"/>
      <c r="AVI4" s="49"/>
      <c r="AVJ4" s="49"/>
      <c r="AVK4" s="49"/>
      <c r="AVL4" s="49"/>
      <c r="AVM4" s="49"/>
      <c r="AVN4" s="49"/>
      <c r="AVO4" s="49"/>
      <c r="AVP4" s="49"/>
      <c r="AVQ4" s="49"/>
      <c r="AVR4" s="49"/>
      <c r="AVS4" s="49"/>
      <c r="AVT4" s="49"/>
      <c r="AVU4" s="49"/>
      <c r="AVV4" s="49"/>
      <c r="AVW4" s="49"/>
      <c r="AVX4" s="49"/>
      <c r="AVY4" s="49"/>
      <c r="AVZ4" s="49"/>
      <c r="AWA4" s="49"/>
      <c r="AWB4" s="49"/>
      <c r="AWC4" s="49"/>
      <c r="AWD4" s="49"/>
      <c r="AWE4" s="49"/>
      <c r="AWF4" s="49"/>
      <c r="AWG4" s="49"/>
      <c r="AWH4" s="49"/>
      <c r="AWI4" s="49"/>
      <c r="AWJ4" s="49"/>
      <c r="AWK4" s="49"/>
      <c r="AWL4" s="49"/>
      <c r="AWM4" s="49"/>
      <c r="AWN4" s="49"/>
      <c r="AWO4" s="49"/>
      <c r="AWP4" s="49"/>
      <c r="AWQ4" s="49"/>
      <c r="AWR4" s="49"/>
      <c r="AWS4" s="49"/>
      <c r="AWT4" s="49"/>
      <c r="AWU4" s="49"/>
      <c r="AWV4" s="49"/>
      <c r="AWW4" s="49"/>
      <c r="AWX4" s="49"/>
      <c r="AWY4" s="49"/>
      <c r="AWZ4" s="49"/>
      <c r="AXA4" s="49"/>
      <c r="AXB4" s="49"/>
      <c r="AXC4" s="49"/>
      <c r="AXD4" s="49"/>
      <c r="AXE4" s="49"/>
      <c r="AXF4" s="49"/>
      <c r="AXG4" s="49"/>
      <c r="AXH4" s="49"/>
      <c r="AXI4" s="49"/>
      <c r="AXJ4" s="49"/>
      <c r="AXK4" s="49"/>
      <c r="AXL4" s="49"/>
      <c r="AXM4" s="49"/>
      <c r="AXN4" s="49"/>
      <c r="AXO4" s="49"/>
      <c r="AXP4" s="49"/>
      <c r="AXQ4" s="49"/>
      <c r="AXR4" s="49"/>
      <c r="AXS4" s="49"/>
      <c r="AXT4" s="49"/>
      <c r="AXU4" s="49"/>
      <c r="AXV4" s="49"/>
      <c r="AXW4" s="49"/>
      <c r="AXX4" s="49"/>
      <c r="AXY4" s="49"/>
      <c r="AXZ4" s="49"/>
      <c r="AYA4" s="49"/>
      <c r="AYB4" s="49"/>
      <c r="AYC4" s="49"/>
      <c r="AYD4" s="49"/>
      <c r="AYE4" s="49"/>
      <c r="AYF4" s="49"/>
      <c r="AYG4" s="49"/>
      <c r="AYH4" s="49"/>
      <c r="AYI4" s="49"/>
      <c r="AYJ4" s="49"/>
      <c r="AYK4" s="49"/>
      <c r="AYL4" s="49"/>
      <c r="AYM4" s="49"/>
      <c r="AYN4" s="49"/>
      <c r="AYO4" s="49"/>
      <c r="AYP4" s="49"/>
      <c r="AYQ4" s="49"/>
      <c r="AYR4" s="49"/>
      <c r="AYS4" s="49"/>
      <c r="AYT4" s="49"/>
      <c r="AYU4" s="49"/>
      <c r="AYV4" s="49"/>
      <c r="AYW4" s="49"/>
      <c r="AYX4" s="49"/>
      <c r="AYY4" s="49"/>
      <c r="AYZ4" s="49"/>
      <c r="AZA4" s="49"/>
      <c r="AZB4" s="49"/>
      <c r="AZC4" s="49"/>
      <c r="AZD4" s="49"/>
      <c r="AZE4" s="49"/>
      <c r="AZF4" s="49"/>
      <c r="AZG4" s="49"/>
      <c r="AZH4" s="49"/>
      <c r="AZI4" s="49"/>
      <c r="AZJ4" s="49"/>
      <c r="AZK4" s="49"/>
      <c r="AZL4" s="49"/>
      <c r="AZM4" s="49"/>
      <c r="AZN4" s="49"/>
      <c r="AZO4" s="49"/>
      <c r="AZP4" s="49"/>
      <c r="AZQ4" s="49"/>
      <c r="AZR4" s="49"/>
      <c r="AZS4" s="49"/>
      <c r="AZT4" s="49"/>
      <c r="AZU4" s="49"/>
      <c r="AZV4" s="49"/>
      <c r="AZW4" s="49"/>
      <c r="AZX4" s="49"/>
      <c r="AZY4" s="49"/>
      <c r="AZZ4" s="49"/>
      <c r="BAA4" s="49"/>
      <c r="BAB4" s="49"/>
      <c r="BAC4" s="49"/>
      <c r="BAD4" s="49"/>
      <c r="BAE4" s="49"/>
      <c r="BAF4" s="49"/>
      <c r="BAG4" s="49"/>
      <c r="BAH4" s="49"/>
      <c r="BAI4" s="49"/>
      <c r="BAJ4" s="49"/>
      <c r="BAK4" s="49"/>
      <c r="BAL4" s="49"/>
      <c r="BAM4" s="49"/>
      <c r="BAN4" s="49"/>
      <c r="BAO4" s="49"/>
      <c r="BAP4" s="49"/>
      <c r="BAQ4" s="49"/>
      <c r="BAR4" s="49"/>
      <c r="BAS4" s="49"/>
      <c r="BAT4" s="49"/>
      <c r="BAU4" s="49"/>
      <c r="BAV4" s="49"/>
      <c r="BAW4" s="49"/>
      <c r="BAX4" s="49"/>
      <c r="BAY4" s="49"/>
      <c r="BAZ4" s="49"/>
      <c r="BBA4" s="49"/>
      <c r="BBB4" s="49"/>
      <c r="BBC4" s="49"/>
      <c r="BBD4" s="49"/>
      <c r="BBE4" s="49"/>
      <c r="BBF4" s="49"/>
      <c r="BBG4" s="49"/>
      <c r="BBH4" s="49"/>
      <c r="BBI4" s="49"/>
      <c r="BBJ4" s="49"/>
      <c r="BBK4" s="49"/>
      <c r="BBL4" s="49"/>
      <c r="BBM4" s="49"/>
      <c r="BBN4" s="49"/>
      <c r="BBO4" s="49"/>
      <c r="BBP4" s="49"/>
      <c r="BBQ4" s="49"/>
      <c r="BBR4" s="49"/>
      <c r="BBS4" s="49"/>
      <c r="BBT4" s="49"/>
      <c r="BBU4" s="49"/>
      <c r="BBV4" s="49"/>
      <c r="BBW4" s="49"/>
      <c r="BBX4" s="49"/>
      <c r="BBY4" s="49"/>
      <c r="BBZ4" s="49"/>
      <c r="BCA4" s="49"/>
      <c r="BCB4" s="49"/>
      <c r="BCC4" s="49"/>
      <c r="BCD4" s="49"/>
      <c r="BCE4" s="49"/>
      <c r="BCF4" s="49"/>
      <c r="BCG4" s="49"/>
      <c r="BCH4" s="49"/>
      <c r="BCI4" s="49"/>
      <c r="BCJ4" s="49"/>
      <c r="BCK4" s="49"/>
      <c r="BCL4" s="49"/>
      <c r="BCM4" s="49"/>
      <c r="BCN4" s="49"/>
      <c r="BCO4" s="49"/>
      <c r="BCP4" s="49"/>
      <c r="BCQ4" s="49"/>
      <c r="BCR4" s="49"/>
      <c r="BCS4" s="49"/>
      <c r="BCT4" s="49"/>
      <c r="BCU4" s="49"/>
      <c r="BCV4" s="49"/>
      <c r="BCW4" s="49"/>
      <c r="BCX4" s="49"/>
      <c r="BCY4" s="49"/>
      <c r="BCZ4" s="49"/>
      <c r="BDA4" s="49"/>
      <c r="BDB4" s="49"/>
      <c r="BDC4" s="49"/>
      <c r="BDD4" s="49"/>
      <c r="BDE4" s="49"/>
      <c r="BDF4" s="49"/>
      <c r="BDG4" s="49"/>
      <c r="BDH4" s="49"/>
      <c r="BDI4" s="49"/>
      <c r="BDJ4" s="49"/>
      <c r="BDK4" s="49"/>
      <c r="BDL4" s="49"/>
      <c r="BDM4" s="49"/>
      <c r="BDN4" s="49"/>
      <c r="BDO4" s="49"/>
      <c r="BDP4" s="49"/>
      <c r="BDQ4" s="49"/>
      <c r="BDR4" s="49"/>
      <c r="BDS4" s="49"/>
      <c r="BDT4" s="49"/>
      <c r="BDU4" s="49"/>
      <c r="BDV4" s="49"/>
      <c r="BDW4" s="49"/>
      <c r="BDX4" s="49"/>
      <c r="BDY4" s="49"/>
      <c r="BDZ4" s="49"/>
      <c r="BEA4" s="49"/>
      <c r="BEB4" s="49"/>
      <c r="BEC4" s="49"/>
      <c r="BED4" s="49"/>
      <c r="BEE4" s="49"/>
      <c r="BEF4" s="49"/>
      <c r="BEG4" s="49"/>
      <c r="BEH4" s="49"/>
      <c r="BEI4" s="49"/>
      <c r="BEJ4" s="49"/>
      <c r="BEK4" s="49"/>
      <c r="BEL4" s="49"/>
      <c r="BEM4" s="49"/>
      <c r="BEN4" s="49"/>
      <c r="BEO4" s="49"/>
      <c r="BEP4" s="49"/>
      <c r="BEQ4" s="49"/>
      <c r="BER4" s="49"/>
      <c r="BES4" s="49"/>
      <c r="BET4" s="49"/>
      <c r="BEU4" s="49"/>
      <c r="BEV4" s="49"/>
      <c r="BEW4" s="49"/>
      <c r="BEX4" s="49"/>
      <c r="BEY4" s="49"/>
      <c r="BEZ4" s="49"/>
      <c r="BFA4" s="49"/>
      <c r="BFB4" s="49"/>
      <c r="BFC4" s="49"/>
      <c r="BFD4" s="49"/>
      <c r="BFE4" s="49"/>
      <c r="BFF4" s="49"/>
      <c r="BFG4" s="49"/>
      <c r="BFH4" s="49"/>
      <c r="BFI4" s="49"/>
      <c r="BFJ4" s="49"/>
      <c r="BFK4" s="49"/>
      <c r="BFL4" s="49"/>
      <c r="BFM4" s="49"/>
      <c r="BFN4" s="49"/>
      <c r="BFO4" s="49"/>
      <c r="BFP4" s="49"/>
      <c r="BFQ4" s="49"/>
      <c r="BFR4" s="49"/>
      <c r="BFS4" s="49"/>
      <c r="BFT4" s="49"/>
      <c r="BFU4" s="49"/>
      <c r="BFV4" s="49"/>
      <c r="BFW4" s="49"/>
      <c r="BFX4" s="49"/>
      <c r="BFY4" s="49"/>
      <c r="BFZ4" s="49"/>
      <c r="BGA4" s="49"/>
      <c r="BGB4" s="49"/>
      <c r="BGC4" s="49"/>
      <c r="BGD4" s="49"/>
      <c r="BGE4" s="49"/>
      <c r="BGF4" s="49"/>
      <c r="BGG4" s="49"/>
      <c r="BGH4" s="49"/>
      <c r="BGI4" s="49"/>
      <c r="BGJ4" s="49"/>
      <c r="BGK4" s="49"/>
      <c r="BGL4" s="49"/>
      <c r="BGM4" s="49"/>
      <c r="BGN4" s="49"/>
      <c r="BGO4" s="49"/>
      <c r="BGP4" s="49"/>
      <c r="BGQ4" s="49"/>
      <c r="BGR4" s="49"/>
      <c r="BGS4" s="49"/>
      <c r="BGT4" s="49"/>
      <c r="BGU4" s="49"/>
      <c r="BGV4" s="49"/>
      <c r="BGW4" s="49"/>
      <c r="BGX4" s="49"/>
      <c r="BGY4" s="49"/>
      <c r="BGZ4" s="49"/>
      <c r="BHA4" s="49"/>
      <c r="BHB4" s="49"/>
      <c r="BHC4" s="49"/>
      <c r="BHD4" s="49"/>
      <c r="BHE4" s="49"/>
      <c r="BHF4" s="49"/>
      <c r="BHG4" s="49"/>
      <c r="BHH4" s="49"/>
      <c r="BHI4" s="49"/>
      <c r="BHJ4" s="49"/>
      <c r="BHK4" s="49"/>
      <c r="BHL4" s="49"/>
      <c r="BHM4" s="49"/>
      <c r="BHN4" s="49"/>
      <c r="BHO4" s="49"/>
      <c r="BHP4" s="49"/>
      <c r="BHQ4" s="49"/>
      <c r="BHR4" s="49"/>
      <c r="BHS4" s="49"/>
      <c r="BHT4" s="49"/>
      <c r="BHU4" s="49"/>
      <c r="BHV4" s="49"/>
      <c r="BHW4" s="49"/>
      <c r="BHX4" s="49"/>
      <c r="BHY4" s="49"/>
      <c r="BHZ4" s="49"/>
      <c r="BIA4" s="49"/>
      <c r="BIB4" s="49"/>
      <c r="BIC4" s="49"/>
      <c r="BID4" s="49"/>
      <c r="BIE4" s="49"/>
      <c r="BIF4" s="49"/>
      <c r="BIG4" s="49"/>
      <c r="BIH4" s="49"/>
      <c r="BII4" s="49"/>
      <c r="BIJ4" s="49"/>
      <c r="BIK4" s="49"/>
      <c r="BIL4" s="49"/>
      <c r="BIM4" s="49"/>
      <c r="BIN4" s="49"/>
      <c r="BIO4" s="49"/>
      <c r="BIP4" s="49"/>
      <c r="BIQ4" s="49"/>
      <c r="BIR4" s="49"/>
      <c r="BIS4" s="49"/>
      <c r="BIT4" s="49"/>
      <c r="BIU4" s="49"/>
      <c r="BIV4" s="49"/>
      <c r="BIW4" s="49"/>
      <c r="BIX4" s="49"/>
      <c r="BIY4" s="49"/>
      <c r="BIZ4" s="49"/>
      <c r="BJA4" s="49"/>
      <c r="BJB4" s="49"/>
      <c r="BJC4" s="49"/>
      <c r="BJD4" s="49"/>
      <c r="BJE4" s="49"/>
      <c r="BJF4" s="49"/>
      <c r="BJG4" s="49"/>
      <c r="BJH4" s="49"/>
      <c r="BJI4" s="49"/>
      <c r="BJJ4" s="49"/>
      <c r="BJK4" s="49"/>
      <c r="BJL4" s="49"/>
      <c r="BJM4" s="49"/>
      <c r="BJN4" s="49"/>
      <c r="BJO4" s="49"/>
      <c r="BJP4" s="49"/>
      <c r="BJQ4" s="49"/>
      <c r="BJR4" s="49"/>
      <c r="BJS4" s="49"/>
      <c r="BJT4" s="49"/>
      <c r="BJU4" s="49"/>
      <c r="BJV4" s="49"/>
      <c r="BJW4" s="49"/>
      <c r="BJX4" s="49"/>
      <c r="BJY4" s="49"/>
      <c r="BJZ4" s="49"/>
      <c r="BKA4" s="49"/>
      <c r="BKB4" s="49"/>
      <c r="BKC4" s="49"/>
      <c r="BKD4" s="49"/>
      <c r="BKE4" s="49"/>
      <c r="BKF4" s="49"/>
      <c r="BKG4" s="49"/>
      <c r="BKH4" s="49"/>
      <c r="BKI4" s="49"/>
      <c r="BKJ4" s="49"/>
      <c r="BKK4" s="49"/>
      <c r="BKL4" s="49"/>
      <c r="BKM4" s="49"/>
      <c r="BKN4" s="49"/>
      <c r="BKO4" s="49"/>
      <c r="BKP4" s="49"/>
      <c r="BKQ4" s="49"/>
      <c r="BKR4" s="49"/>
      <c r="BKS4" s="49"/>
      <c r="BKT4" s="49"/>
      <c r="BKU4" s="49"/>
      <c r="BKV4" s="49"/>
      <c r="BKW4" s="49"/>
      <c r="BKX4" s="49"/>
      <c r="BKY4" s="49"/>
      <c r="BKZ4" s="49"/>
      <c r="BLA4" s="49"/>
      <c r="BLB4" s="49"/>
      <c r="BLC4" s="49"/>
      <c r="BLD4" s="49"/>
      <c r="BLE4" s="49"/>
      <c r="BLF4" s="49"/>
      <c r="BLG4" s="49"/>
      <c r="BLH4" s="49"/>
      <c r="BLI4" s="49"/>
      <c r="BLJ4" s="49"/>
      <c r="BLK4" s="49"/>
      <c r="BLL4" s="49"/>
      <c r="BLM4" s="49"/>
      <c r="BLN4" s="49"/>
      <c r="BLO4" s="49"/>
      <c r="BLP4" s="49"/>
      <c r="BLQ4" s="49"/>
      <c r="BLR4" s="49"/>
      <c r="BLS4" s="49"/>
      <c r="BLT4" s="49"/>
      <c r="BLU4" s="49"/>
      <c r="BLV4" s="49"/>
      <c r="BLW4" s="49"/>
      <c r="BLX4" s="49"/>
      <c r="BLY4" s="49"/>
      <c r="BLZ4" s="49"/>
      <c r="BMA4" s="49"/>
      <c r="BMB4" s="49"/>
      <c r="BMC4" s="49"/>
      <c r="BMD4" s="49"/>
      <c r="BME4" s="49"/>
      <c r="BMF4" s="49"/>
      <c r="BMG4" s="49"/>
      <c r="BMH4" s="49"/>
      <c r="BMI4" s="49"/>
      <c r="BMJ4" s="49"/>
      <c r="BMK4" s="49"/>
      <c r="BML4" s="49"/>
      <c r="BMM4" s="49"/>
      <c r="BMN4" s="49"/>
      <c r="BMO4" s="49"/>
      <c r="BMP4" s="49"/>
      <c r="BMQ4" s="49"/>
      <c r="BMR4" s="49"/>
      <c r="BMS4" s="49"/>
      <c r="BMT4" s="49"/>
      <c r="BMU4" s="49"/>
      <c r="BMV4" s="49"/>
      <c r="BMW4" s="49"/>
      <c r="BMX4" s="49"/>
      <c r="BMY4" s="49"/>
      <c r="BMZ4" s="49"/>
      <c r="BNA4" s="49"/>
      <c r="BNB4" s="49"/>
      <c r="BNC4" s="49"/>
      <c r="BND4" s="49"/>
      <c r="BNE4" s="49"/>
      <c r="BNF4" s="49"/>
      <c r="BNG4" s="49"/>
      <c r="BNH4" s="49"/>
      <c r="BNI4" s="49"/>
      <c r="BNJ4" s="49"/>
      <c r="BNK4" s="49"/>
      <c r="BNL4" s="49"/>
      <c r="BNM4" s="49"/>
      <c r="BNN4" s="49"/>
      <c r="BNO4" s="49"/>
      <c r="BNP4" s="49"/>
      <c r="BNQ4" s="49"/>
      <c r="BNR4" s="49"/>
      <c r="BNS4" s="49"/>
      <c r="BNT4" s="49"/>
      <c r="BNU4" s="49"/>
      <c r="BNV4" s="49"/>
      <c r="BNW4" s="49"/>
      <c r="BNX4" s="49"/>
      <c r="BNY4" s="49"/>
      <c r="BNZ4" s="49"/>
      <c r="BOA4" s="49"/>
      <c r="BOB4" s="49"/>
      <c r="BOC4" s="49"/>
      <c r="BOD4" s="49"/>
      <c r="BOE4" s="49"/>
      <c r="BOF4" s="49"/>
      <c r="BOG4" s="49"/>
      <c r="BOH4" s="49"/>
      <c r="BOI4" s="49"/>
      <c r="BOJ4" s="49"/>
      <c r="BOK4" s="49"/>
      <c r="BOL4" s="49"/>
      <c r="BOM4" s="49"/>
      <c r="BON4" s="49"/>
      <c r="BOO4" s="49"/>
      <c r="BOP4" s="49"/>
      <c r="BOQ4" s="49"/>
      <c r="BOR4" s="49"/>
      <c r="BOS4" s="49"/>
      <c r="BOT4" s="49"/>
      <c r="BOU4" s="49"/>
      <c r="BOV4" s="49"/>
      <c r="BOW4" s="49"/>
      <c r="BOX4" s="49"/>
      <c r="BOY4" s="49"/>
      <c r="BOZ4" s="49"/>
      <c r="BPA4" s="49"/>
      <c r="BPB4" s="49"/>
      <c r="BPC4" s="49"/>
      <c r="BPD4" s="49"/>
      <c r="BPE4" s="49"/>
      <c r="BPF4" s="49"/>
      <c r="BPG4" s="49"/>
      <c r="BPH4" s="49"/>
      <c r="BPI4" s="49"/>
      <c r="BPJ4" s="49"/>
      <c r="BPK4" s="49"/>
      <c r="BPL4" s="49"/>
      <c r="BPM4" s="49"/>
      <c r="BPN4" s="49"/>
      <c r="BPO4" s="49"/>
      <c r="BPP4" s="49"/>
      <c r="BPQ4" s="49"/>
      <c r="BPR4" s="49"/>
      <c r="BPS4" s="49"/>
      <c r="BPT4" s="49"/>
      <c r="BPU4" s="49"/>
      <c r="BPV4" s="49"/>
      <c r="BPW4" s="49"/>
      <c r="BPX4" s="49"/>
      <c r="BPY4" s="49"/>
      <c r="BPZ4" s="49"/>
      <c r="BQA4" s="49"/>
      <c r="BQB4" s="49"/>
      <c r="BQC4" s="49"/>
      <c r="BQD4" s="49"/>
      <c r="BQE4" s="49"/>
      <c r="BQF4" s="49"/>
      <c r="BQG4" s="49"/>
      <c r="BQH4" s="49"/>
      <c r="BQI4" s="49"/>
      <c r="BQJ4" s="49"/>
      <c r="BQK4" s="49"/>
      <c r="BQL4" s="49"/>
      <c r="BQM4" s="49"/>
      <c r="BQN4" s="49"/>
      <c r="BQO4" s="49"/>
      <c r="BQP4" s="49"/>
      <c r="BQQ4" s="49"/>
      <c r="BQR4" s="49"/>
      <c r="BQS4" s="49"/>
      <c r="BQT4" s="49"/>
      <c r="BQU4" s="49"/>
      <c r="BQV4" s="49"/>
      <c r="BQW4" s="49"/>
      <c r="BQX4" s="49"/>
      <c r="BQY4" s="49"/>
      <c r="BQZ4" s="49"/>
      <c r="BRA4" s="49"/>
      <c r="BRB4" s="49"/>
      <c r="BRC4" s="49"/>
      <c r="BRD4" s="49"/>
      <c r="BRE4" s="49"/>
      <c r="BRF4" s="49"/>
      <c r="BRG4" s="49"/>
      <c r="BRH4" s="49"/>
      <c r="BRI4" s="49"/>
      <c r="BRJ4" s="49"/>
      <c r="BRK4" s="49"/>
      <c r="BRL4" s="49"/>
      <c r="BRM4" s="49"/>
      <c r="BRN4" s="49"/>
      <c r="BRO4" s="49"/>
      <c r="BRP4" s="49"/>
      <c r="BRQ4" s="49"/>
      <c r="BRR4" s="49"/>
      <c r="BRS4" s="49"/>
      <c r="BRT4" s="49"/>
      <c r="BRU4" s="49"/>
      <c r="BRV4" s="49"/>
      <c r="BRW4" s="49"/>
      <c r="BRX4" s="49"/>
      <c r="BRY4" s="49"/>
      <c r="BRZ4" s="49"/>
      <c r="BSA4" s="49"/>
      <c r="BSB4" s="49"/>
      <c r="BSC4" s="49"/>
      <c r="BSD4" s="49"/>
      <c r="BSE4" s="49"/>
      <c r="BSF4" s="49"/>
      <c r="BSG4" s="49"/>
      <c r="BSH4" s="49"/>
      <c r="BSI4" s="49"/>
      <c r="BSJ4" s="49"/>
      <c r="BSK4" s="49"/>
      <c r="BSL4" s="49"/>
      <c r="BSM4" s="49"/>
      <c r="BSN4" s="49"/>
      <c r="BSO4" s="49"/>
      <c r="BSP4" s="49"/>
      <c r="BSQ4" s="49"/>
      <c r="BSR4" s="49"/>
      <c r="BSS4" s="49"/>
      <c r="BST4" s="49"/>
      <c r="BSU4" s="49"/>
      <c r="BSV4" s="49"/>
      <c r="BSW4" s="49"/>
      <c r="BSX4" s="49"/>
      <c r="BSY4" s="49"/>
      <c r="BSZ4" s="49"/>
      <c r="BTA4" s="49"/>
      <c r="BTB4" s="49"/>
      <c r="BTC4" s="49"/>
      <c r="BTD4" s="49"/>
      <c r="BTE4" s="49"/>
      <c r="BTF4" s="49"/>
      <c r="BTG4" s="49"/>
      <c r="BTH4" s="49"/>
      <c r="BTI4" s="49"/>
      <c r="BTJ4" s="49"/>
      <c r="BTK4" s="49"/>
      <c r="BTL4" s="49"/>
      <c r="BTM4" s="49"/>
      <c r="BTN4" s="49"/>
      <c r="BTO4" s="49"/>
      <c r="BTP4" s="49"/>
      <c r="BTQ4" s="49"/>
      <c r="BTR4" s="49"/>
      <c r="BTS4" s="49"/>
      <c r="BTT4" s="49"/>
      <c r="BTU4" s="49"/>
      <c r="BTV4" s="49"/>
      <c r="BTW4" s="49"/>
      <c r="BTX4" s="49"/>
      <c r="BTY4" s="49"/>
      <c r="BTZ4" s="49"/>
      <c r="BUA4" s="49"/>
      <c r="BUB4" s="49"/>
      <c r="BUC4" s="49"/>
      <c r="BUD4" s="49"/>
      <c r="BUE4" s="49"/>
      <c r="BUF4" s="49"/>
      <c r="BUG4" s="49"/>
      <c r="BUH4" s="49"/>
      <c r="BUI4" s="49"/>
      <c r="BUJ4" s="49"/>
      <c r="BUK4" s="49"/>
      <c r="BUL4" s="49"/>
      <c r="BUM4" s="49"/>
      <c r="BUN4" s="49"/>
      <c r="BUO4" s="49"/>
      <c r="BUP4" s="49"/>
      <c r="BUQ4" s="49"/>
      <c r="BUR4" s="49"/>
      <c r="BUS4" s="49"/>
      <c r="BUT4" s="49"/>
      <c r="BUU4" s="49"/>
      <c r="BUV4" s="49"/>
      <c r="BUW4" s="49"/>
      <c r="BUX4" s="49"/>
      <c r="BUY4" s="49"/>
      <c r="BUZ4" s="49"/>
      <c r="BVA4" s="49"/>
      <c r="BVB4" s="49"/>
      <c r="BVC4" s="49"/>
      <c r="BVD4" s="49"/>
      <c r="BVE4" s="49"/>
      <c r="BVF4" s="49"/>
      <c r="BVG4" s="49"/>
      <c r="BVH4" s="49"/>
      <c r="BVI4" s="49"/>
      <c r="BVJ4" s="49"/>
      <c r="BVK4" s="49"/>
      <c r="BVL4" s="49"/>
      <c r="BVM4" s="49"/>
      <c r="BVN4" s="49"/>
      <c r="BVO4" s="49"/>
      <c r="BVP4" s="49"/>
      <c r="BVQ4" s="49"/>
      <c r="BVR4" s="49"/>
      <c r="BVS4" s="49"/>
      <c r="BVT4" s="49"/>
      <c r="BVU4" s="49"/>
      <c r="BVV4" s="49"/>
      <c r="BVW4" s="49"/>
      <c r="BVX4" s="49"/>
      <c r="BVY4" s="49"/>
      <c r="BVZ4" s="49"/>
      <c r="BWA4" s="49"/>
      <c r="BWB4" s="49"/>
      <c r="BWC4" s="49"/>
      <c r="BWD4" s="49"/>
      <c r="BWE4" s="49"/>
      <c r="BWF4" s="49"/>
      <c r="BWG4" s="49"/>
      <c r="BWH4" s="49"/>
      <c r="BWI4" s="49"/>
      <c r="BWJ4" s="49"/>
      <c r="BWK4" s="49"/>
      <c r="BWL4" s="49"/>
      <c r="BWM4" s="49"/>
      <c r="BWN4" s="49"/>
      <c r="BWO4" s="49"/>
      <c r="BWP4" s="49"/>
      <c r="BWQ4" s="49"/>
      <c r="BWR4" s="49"/>
      <c r="BWS4" s="49"/>
      <c r="BWT4" s="49"/>
      <c r="BWU4" s="49"/>
      <c r="BWV4" s="49"/>
      <c r="BWW4" s="49"/>
      <c r="BWX4" s="49"/>
      <c r="BWY4" s="49"/>
      <c r="BWZ4" s="49"/>
      <c r="BXA4" s="49"/>
      <c r="BXB4" s="49"/>
      <c r="BXC4" s="49"/>
      <c r="BXD4" s="49"/>
      <c r="BXE4" s="49"/>
      <c r="BXF4" s="49"/>
      <c r="BXG4" s="49"/>
      <c r="BXH4" s="49"/>
      <c r="BXI4" s="49"/>
      <c r="BXJ4" s="49"/>
      <c r="BXK4" s="49"/>
      <c r="BXL4" s="49"/>
      <c r="BXM4" s="49"/>
      <c r="BXN4" s="49"/>
      <c r="BXO4" s="49"/>
      <c r="BXP4" s="49"/>
      <c r="BXQ4" s="49"/>
      <c r="BXR4" s="49"/>
      <c r="BXS4" s="49"/>
      <c r="BXT4" s="49"/>
      <c r="BXU4" s="49"/>
      <c r="BXV4" s="49"/>
      <c r="BXW4" s="49"/>
      <c r="BXX4" s="49"/>
      <c r="BXY4" s="49"/>
      <c r="BXZ4" s="49"/>
      <c r="BYA4" s="49"/>
      <c r="BYB4" s="49"/>
      <c r="BYC4" s="49"/>
      <c r="BYD4" s="49"/>
      <c r="BYE4" s="49"/>
      <c r="BYF4" s="49"/>
      <c r="BYG4" s="49"/>
      <c r="BYH4" s="49"/>
      <c r="BYI4" s="49"/>
      <c r="BYJ4" s="49"/>
      <c r="BYK4" s="49"/>
      <c r="BYL4" s="49"/>
      <c r="BYM4" s="49"/>
      <c r="BYN4" s="49"/>
      <c r="BYO4" s="49"/>
      <c r="BYP4" s="49"/>
      <c r="BYQ4" s="49"/>
      <c r="BYR4" s="49"/>
      <c r="BYS4" s="49"/>
      <c r="BYT4" s="49"/>
      <c r="BYU4" s="49"/>
      <c r="BYV4" s="49"/>
      <c r="BYW4" s="49"/>
      <c r="BYX4" s="49"/>
      <c r="BYY4" s="49"/>
      <c r="BYZ4" s="49"/>
      <c r="BZA4" s="49"/>
      <c r="BZB4" s="49"/>
      <c r="BZC4" s="49"/>
      <c r="BZD4" s="49"/>
      <c r="BZE4" s="49"/>
      <c r="BZF4" s="49"/>
      <c r="BZG4" s="49"/>
      <c r="BZH4" s="49"/>
      <c r="BZI4" s="49"/>
      <c r="BZJ4" s="49"/>
      <c r="BZK4" s="49"/>
      <c r="BZL4" s="49"/>
      <c r="BZM4" s="49"/>
      <c r="BZN4" s="49"/>
      <c r="BZO4" s="49"/>
      <c r="BZP4" s="49"/>
      <c r="BZQ4" s="49"/>
      <c r="BZR4" s="49"/>
      <c r="BZS4" s="49"/>
      <c r="BZT4" s="49"/>
      <c r="BZU4" s="49"/>
      <c r="BZV4" s="49"/>
      <c r="BZW4" s="49"/>
      <c r="BZX4" s="49"/>
      <c r="BZY4" s="49"/>
      <c r="BZZ4" s="49"/>
      <c r="CAA4" s="49"/>
      <c r="CAB4" s="49"/>
      <c r="CAC4" s="49"/>
      <c r="CAD4" s="49"/>
      <c r="CAE4" s="49"/>
      <c r="CAF4" s="49"/>
      <c r="CAG4" s="49"/>
      <c r="CAH4" s="49"/>
      <c r="CAI4" s="49"/>
      <c r="CAJ4" s="49"/>
      <c r="CAK4" s="49"/>
      <c r="CAL4" s="49"/>
      <c r="CAM4" s="49"/>
      <c r="CAN4" s="49"/>
      <c r="CAO4" s="49"/>
      <c r="CAP4" s="49"/>
      <c r="CAQ4" s="49"/>
      <c r="CAR4" s="49"/>
      <c r="CAS4" s="49"/>
      <c r="CAT4" s="49"/>
      <c r="CAU4" s="49"/>
      <c r="CAV4" s="49"/>
      <c r="CAW4" s="49"/>
      <c r="CAX4" s="49"/>
      <c r="CAY4" s="49"/>
      <c r="CAZ4" s="49"/>
      <c r="CBA4" s="49"/>
      <c r="CBB4" s="49"/>
      <c r="CBC4" s="49"/>
      <c r="CBD4" s="49"/>
      <c r="CBE4" s="49"/>
      <c r="CBF4" s="49"/>
      <c r="CBG4" s="49"/>
      <c r="CBH4" s="49"/>
      <c r="CBI4" s="49"/>
      <c r="CBJ4" s="49"/>
      <c r="CBK4" s="49"/>
      <c r="CBL4" s="49"/>
      <c r="CBM4" s="49"/>
      <c r="CBN4" s="49"/>
      <c r="CBO4" s="49"/>
      <c r="CBP4" s="49"/>
      <c r="CBQ4" s="49"/>
      <c r="CBR4" s="49"/>
      <c r="CBS4" s="49"/>
      <c r="CBT4" s="49"/>
      <c r="CBU4" s="49"/>
      <c r="CBV4" s="49"/>
      <c r="CBW4" s="49"/>
      <c r="CBX4" s="49"/>
      <c r="CBY4" s="49"/>
      <c r="CBZ4" s="49"/>
      <c r="CCA4" s="49"/>
      <c r="CCB4" s="49"/>
      <c r="CCC4" s="49"/>
      <c r="CCD4" s="49"/>
      <c r="CCE4" s="49"/>
      <c r="CCF4" s="49"/>
      <c r="CCG4" s="49"/>
      <c r="CCH4" s="49"/>
      <c r="CCI4" s="49"/>
      <c r="CCJ4" s="49"/>
      <c r="CCK4" s="49"/>
      <c r="CCL4" s="49"/>
      <c r="CCM4" s="49"/>
      <c r="CCN4" s="49"/>
      <c r="CCO4" s="49"/>
      <c r="CCP4" s="49"/>
      <c r="CCQ4" s="49"/>
      <c r="CCR4" s="49"/>
      <c r="CCS4" s="49"/>
      <c r="CCT4" s="49"/>
      <c r="CCU4" s="49"/>
      <c r="CCV4" s="49"/>
      <c r="CCW4" s="49"/>
      <c r="CCX4" s="49"/>
      <c r="CCY4" s="49"/>
      <c r="CCZ4" s="49"/>
      <c r="CDA4" s="49"/>
      <c r="CDB4" s="49"/>
      <c r="CDC4" s="49"/>
      <c r="CDD4" s="49"/>
      <c r="CDE4" s="49"/>
      <c r="CDF4" s="49"/>
      <c r="CDG4" s="49"/>
      <c r="CDH4" s="49"/>
      <c r="CDI4" s="49"/>
      <c r="CDJ4" s="49"/>
      <c r="CDK4" s="49"/>
      <c r="CDL4" s="49"/>
      <c r="CDM4" s="49"/>
      <c r="CDN4" s="49"/>
      <c r="CDO4" s="49"/>
      <c r="CDP4" s="49"/>
      <c r="CDQ4" s="49"/>
      <c r="CDR4" s="49"/>
      <c r="CDS4" s="49"/>
      <c r="CDT4" s="49"/>
      <c r="CDU4" s="49"/>
      <c r="CDV4" s="49"/>
      <c r="CDW4" s="49"/>
      <c r="CDX4" s="49"/>
      <c r="CDY4" s="49"/>
      <c r="CDZ4" s="49"/>
      <c r="CEA4" s="49"/>
      <c r="CEB4" s="49"/>
      <c r="CEC4" s="49"/>
      <c r="CED4" s="49"/>
      <c r="CEE4" s="49"/>
      <c r="CEF4" s="49"/>
      <c r="CEG4" s="49"/>
      <c r="CEH4" s="49"/>
      <c r="CEI4" s="49"/>
      <c r="CEJ4" s="49"/>
      <c r="CEK4" s="49"/>
      <c r="CEL4" s="49"/>
      <c r="CEM4" s="49"/>
      <c r="CEN4" s="49"/>
      <c r="CEO4" s="49"/>
      <c r="CEP4" s="49"/>
      <c r="CEQ4" s="49"/>
      <c r="CER4" s="49"/>
      <c r="CES4" s="49"/>
      <c r="CET4" s="49"/>
      <c r="CEU4" s="49"/>
      <c r="CEV4" s="49"/>
      <c r="CEW4" s="49"/>
      <c r="CEX4" s="49"/>
      <c r="CEY4" s="49"/>
      <c r="CEZ4" s="49"/>
      <c r="CFA4" s="49"/>
      <c r="CFB4" s="49"/>
      <c r="CFC4" s="49"/>
      <c r="CFD4" s="49"/>
      <c r="CFE4" s="49"/>
      <c r="CFF4" s="49"/>
      <c r="CFG4" s="49"/>
      <c r="CFH4" s="49"/>
      <c r="CFI4" s="49"/>
      <c r="CFJ4" s="49"/>
      <c r="CFK4" s="49"/>
      <c r="CFL4" s="49"/>
      <c r="CFM4" s="49"/>
      <c r="CFN4" s="49"/>
      <c r="CFO4" s="49"/>
      <c r="CFP4" s="49"/>
      <c r="CFQ4" s="49"/>
      <c r="CFR4" s="49"/>
      <c r="CFS4" s="49"/>
      <c r="CFT4" s="49"/>
      <c r="CFU4" s="49"/>
      <c r="CFV4" s="49"/>
      <c r="CFW4" s="49"/>
      <c r="CFX4" s="49"/>
      <c r="CFY4" s="49"/>
      <c r="CFZ4" s="49"/>
      <c r="CGA4" s="49"/>
      <c r="CGB4" s="49"/>
      <c r="CGC4" s="49"/>
      <c r="CGD4" s="49"/>
      <c r="CGE4" s="49"/>
      <c r="CGF4" s="49"/>
      <c r="CGG4" s="49"/>
      <c r="CGH4" s="49"/>
      <c r="CGI4" s="49"/>
      <c r="CGJ4" s="49"/>
      <c r="CGK4" s="49"/>
      <c r="CGL4" s="49"/>
      <c r="CGM4" s="49"/>
      <c r="CGN4" s="49"/>
      <c r="CGO4" s="49"/>
      <c r="CGP4" s="49"/>
      <c r="CGQ4" s="49"/>
      <c r="CGR4" s="49"/>
      <c r="CGS4" s="49"/>
      <c r="CGT4" s="49"/>
      <c r="CGU4" s="49"/>
      <c r="CGV4" s="49"/>
      <c r="CGW4" s="49"/>
      <c r="CGX4" s="49"/>
      <c r="CGY4" s="49"/>
      <c r="CGZ4" s="49"/>
      <c r="CHA4" s="49"/>
      <c r="CHB4" s="49"/>
      <c r="CHC4" s="49"/>
      <c r="CHD4" s="49"/>
      <c r="CHE4" s="49"/>
      <c r="CHF4" s="49"/>
      <c r="CHG4" s="49"/>
      <c r="CHH4" s="49"/>
      <c r="CHI4" s="49"/>
      <c r="CHJ4" s="49"/>
      <c r="CHK4" s="49"/>
      <c r="CHL4" s="49"/>
      <c r="CHM4" s="49"/>
      <c r="CHN4" s="49"/>
      <c r="CHO4" s="49"/>
      <c r="CHP4" s="49"/>
      <c r="CHQ4" s="49"/>
      <c r="CHR4" s="49"/>
      <c r="CHS4" s="49"/>
      <c r="CHT4" s="49"/>
      <c r="CHU4" s="49"/>
      <c r="CHV4" s="49"/>
      <c r="CHW4" s="49"/>
      <c r="CHX4" s="49"/>
      <c r="CHY4" s="49"/>
      <c r="CHZ4" s="49"/>
      <c r="CIA4" s="49"/>
      <c r="CIB4" s="49"/>
      <c r="CIC4" s="49"/>
      <c r="CID4" s="49"/>
      <c r="CIE4" s="49"/>
      <c r="CIF4" s="49"/>
      <c r="CIG4" s="49"/>
      <c r="CIH4" s="49"/>
      <c r="CII4" s="49"/>
      <c r="CIJ4" s="49"/>
      <c r="CIK4" s="49"/>
      <c r="CIL4" s="49"/>
      <c r="CIM4" s="49"/>
      <c r="CIN4" s="49"/>
      <c r="CIO4" s="49"/>
      <c r="CIP4" s="49"/>
      <c r="CIQ4" s="49"/>
      <c r="CIR4" s="49"/>
      <c r="CIS4" s="49"/>
      <c r="CIT4" s="49"/>
      <c r="CIU4" s="49"/>
      <c r="CIV4" s="49"/>
      <c r="CIW4" s="49"/>
      <c r="CIX4" s="49"/>
      <c r="CIY4" s="49"/>
      <c r="CIZ4" s="49"/>
      <c r="CJA4" s="49"/>
      <c r="CJB4" s="49"/>
      <c r="CJC4" s="49"/>
      <c r="CJD4" s="49"/>
      <c r="CJE4" s="49"/>
      <c r="CJF4" s="49"/>
      <c r="CJG4" s="49"/>
      <c r="CJH4" s="49"/>
      <c r="CJI4" s="49"/>
      <c r="CJJ4" s="49"/>
      <c r="CJK4" s="49"/>
      <c r="CJL4" s="49"/>
      <c r="CJM4" s="49"/>
      <c r="CJN4" s="49"/>
      <c r="CJO4" s="49"/>
      <c r="CJP4" s="49"/>
      <c r="CJQ4" s="49"/>
      <c r="CJR4" s="49"/>
      <c r="CJS4" s="49"/>
      <c r="CJT4" s="49"/>
      <c r="CJU4" s="49"/>
      <c r="CJV4" s="49"/>
      <c r="CJW4" s="49"/>
      <c r="CJX4" s="49"/>
      <c r="CJY4" s="49"/>
      <c r="CJZ4" s="49"/>
      <c r="CKA4" s="49"/>
      <c r="CKB4" s="49"/>
      <c r="CKC4" s="49"/>
      <c r="CKD4" s="49"/>
      <c r="CKE4" s="49"/>
      <c r="CKF4" s="49"/>
      <c r="CKG4" s="49"/>
      <c r="CKH4" s="49"/>
      <c r="CKI4" s="49"/>
      <c r="CKJ4" s="49"/>
      <c r="CKK4" s="49"/>
      <c r="CKL4" s="49"/>
      <c r="CKM4" s="49"/>
      <c r="CKN4" s="49"/>
      <c r="CKO4" s="49"/>
      <c r="CKP4" s="49"/>
      <c r="CKQ4" s="49"/>
      <c r="CKR4" s="49"/>
      <c r="CKS4" s="49"/>
      <c r="CKT4" s="49"/>
      <c r="CKU4" s="49"/>
      <c r="CKV4" s="49"/>
      <c r="CKW4" s="49"/>
      <c r="CKX4" s="49"/>
      <c r="CKY4" s="49"/>
      <c r="CKZ4" s="49"/>
      <c r="CLA4" s="49"/>
      <c r="CLB4" s="49"/>
      <c r="CLC4" s="49"/>
      <c r="CLD4" s="49"/>
      <c r="CLE4" s="49"/>
      <c r="CLF4" s="49"/>
      <c r="CLG4" s="49"/>
      <c r="CLH4" s="49"/>
      <c r="CLI4" s="49"/>
      <c r="CLJ4" s="49"/>
      <c r="CLK4" s="49"/>
      <c r="CLL4" s="49"/>
      <c r="CLM4" s="49"/>
      <c r="CLN4" s="49"/>
      <c r="CLO4" s="49"/>
      <c r="CLP4" s="49"/>
      <c r="CLQ4" s="49"/>
      <c r="CLR4" s="49"/>
      <c r="CLS4" s="49"/>
      <c r="CLT4" s="49"/>
      <c r="CLU4" s="49"/>
      <c r="CLV4" s="49"/>
      <c r="CLW4" s="49"/>
      <c r="CLX4" s="49"/>
      <c r="CLY4" s="49"/>
      <c r="CLZ4" s="49"/>
      <c r="CMA4" s="49"/>
      <c r="CMB4" s="49"/>
      <c r="CMC4" s="49"/>
      <c r="CMD4" s="49"/>
      <c r="CME4" s="49"/>
      <c r="CMF4" s="49"/>
      <c r="CMG4" s="49"/>
      <c r="CMH4" s="49"/>
      <c r="CMI4" s="49"/>
      <c r="CMJ4" s="49"/>
      <c r="CMK4" s="49"/>
      <c r="CML4" s="49"/>
      <c r="CMM4" s="49"/>
      <c r="CMN4" s="49"/>
      <c r="CMO4" s="49"/>
      <c r="CMP4" s="49"/>
      <c r="CMQ4" s="49"/>
      <c r="CMR4" s="49"/>
      <c r="CMS4" s="49"/>
      <c r="CMT4" s="49"/>
      <c r="CMU4" s="49"/>
      <c r="CMV4" s="49"/>
      <c r="CMW4" s="49"/>
      <c r="CMX4" s="49"/>
      <c r="CMY4" s="49"/>
      <c r="CMZ4" s="49"/>
      <c r="CNA4" s="49"/>
      <c r="CNB4" s="49"/>
      <c r="CNC4" s="49"/>
      <c r="CND4" s="49"/>
      <c r="CNE4" s="49"/>
      <c r="CNF4" s="49"/>
      <c r="CNG4" s="49"/>
      <c r="CNH4" s="49"/>
      <c r="CNI4" s="49"/>
      <c r="CNJ4" s="49"/>
      <c r="CNK4" s="49"/>
      <c r="CNL4" s="49"/>
      <c r="CNM4" s="49"/>
      <c r="CNN4" s="49"/>
      <c r="CNO4" s="49"/>
      <c r="CNP4" s="49"/>
      <c r="CNQ4" s="49"/>
      <c r="CNR4" s="49"/>
      <c r="CNS4" s="49"/>
      <c r="CNT4" s="49"/>
      <c r="CNU4" s="49"/>
      <c r="CNV4" s="49"/>
      <c r="CNW4" s="49"/>
      <c r="CNX4" s="49"/>
      <c r="CNY4" s="49"/>
      <c r="CNZ4" s="49"/>
      <c r="COA4" s="49"/>
      <c r="COB4" s="49"/>
      <c r="COC4" s="49"/>
      <c r="COD4" s="49"/>
      <c r="COE4" s="49"/>
      <c r="COF4" s="49"/>
      <c r="COG4" s="49"/>
      <c r="COH4" s="49"/>
      <c r="COI4" s="49"/>
      <c r="COJ4" s="49"/>
      <c r="COK4" s="49"/>
      <c r="COL4" s="49"/>
      <c r="COM4" s="49"/>
      <c r="CON4" s="49"/>
      <c r="COO4" s="49"/>
      <c r="COP4" s="49"/>
      <c r="COQ4" s="49"/>
      <c r="COR4" s="49"/>
      <c r="COS4" s="49"/>
      <c r="COT4" s="49"/>
      <c r="COU4" s="49"/>
      <c r="COV4" s="49"/>
      <c r="COW4" s="49"/>
      <c r="COX4" s="49"/>
      <c r="COY4" s="49"/>
      <c r="COZ4" s="49"/>
      <c r="CPA4" s="49"/>
      <c r="CPB4" s="49"/>
      <c r="CPC4" s="49"/>
      <c r="CPD4" s="49"/>
      <c r="CPE4" s="49"/>
      <c r="CPF4" s="49"/>
      <c r="CPG4" s="49"/>
      <c r="CPH4" s="49"/>
      <c r="CPI4" s="49"/>
      <c r="CPJ4" s="49"/>
      <c r="CPK4" s="49"/>
      <c r="CPL4" s="49"/>
      <c r="CPM4" s="49"/>
      <c r="CPN4" s="49"/>
      <c r="CPO4" s="49"/>
      <c r="CPP4" s="49"/>
      <c r="CPQ4" s="49"/>
      <c r="CPR4" s="49"/>
      <c r="CPS4" s="49"/>
      <c r="CPT4" s="49"/>
      <c r="CPU4" s="49"/>
      <c r="CPV4" s="49"/>
      <c r="CPW4" s="49"/>
      <c r="CPX4" s="49"/>
      <c r="CPY4" s="49"/>
      <c r="CPZ4" s="49"/>
      <c r="CQA4" s="49"/>
      <c r="CQB4" s="49"/>
      <c r="CQC4" s="49"/>
      <c r="CQD4" s="49"/>
      <c r="CQE4" s="49"/>
      <c r="CQF4" s="49"/>
      <c r="CQG4" s="49"/>
      <c r="CQH4" s="49"/>
      <c r="CQI4" s="49"/>
      <c r="CQJ4" s="49"/>
      <c r="CQK4" s="49"/>
      <c r="CQL4" s="49"/>
      <c r="CQM4" s="49"/>
      <c r="CQN4" s="49"/>
      <c r="CQO4" s="49"/>
      <c r="CQP4" s="49"/>
      <c r="CQQ4" s="49"/>
      <c r="CQR4" s="49"/>
      <c r="CQS4" s="49"/>
      <c r="CQT4" s="49"/>
      <c r="CQU4" s="49"/>
      <c r="CQV4" s="49"/>
      <c r="CQW4" s="49"/>
      <c r="CQX4" s="49"/>
      <c r="CQY4" s="49"/>
      <c r="CQZ4" s="49"/>
      <c r="CRA4" s="49"/>
      <c r="CRB4" s="49"/>
      <c r="CRC4" s="49"/>
      <c r="CRD4" s="49"/>
      <c r="CRE4" s="49"/>
      <c r="CRF4" s="49"/>
      <c r="CRG4" s="49"/>
      <c r="CRH4" s="49"/>
      <c r="CRI4" s="49"/>
      <c r="CRJ4" s="49"/>
      <c r="CRK4" s="49"/>
      <c r="CRL4" s="49"/>
      <c r="CRM4" s="49"/>
      <c r="CRN4" s="49"/>
      <c r="CRO4" s="49"/>
      <c r="CRP4" s="49"/>
      <c r="CRQ4" s="49"/>
      <c r="CRR4" s="49"/>
      <c r="CRS4" s="49"/>
      <c r="CRT4" s="49"/>
      <c r="CRU4" s="49"/>
      <c r="CRV4" s="49"/>
      <c r="CRW4" s="49"/>
      <c r="CRX4" s="49"/>
      <c r="CRY4" s="49"/>
      <c r="CRZ4" s="49"/>
      <c r="CSA4" s="49"/>
      <c r="CSB4" s="49"/>
      <c r="CSC4" s="49"/>
      <c r="CSD4" s="49"/>
      <c r="CSE4" s="49"/>
      <c r="CSF4" s="49"/>
      <c r="CSG4" s="49"/>
      <c r="CSH4" s="49"/>
      <c r="CSI4" s="49"/>
      <c r="CSJ4" s="49"/>
    </row>
    <row r="5" s="49" customFormat="1" ht="25" customHeight="1" spans="1:1024 1025:2532">
      <c r="A5" s="60" t="s">
        <v>5</v>
      </c>
      <c r="B5" s="61">
        <v>701.14</v>
      </c>
    </row>
    <row r="6" s="49" customFormat="1" ht="25" customHeight="1" spans="1:1024 1025:2532">
      <c r="A6" s="62" t="s">
        <v>6</v>
      </c>
      <c r="B6" s="63">
        <v>627.16</v>
      </c>
    </row>
    <row r="7" s="49" customFormat="1" ht="25" customHeight="1" spans="1:1024 1025:2532">
      <c r="A7" s="62" t="s">
        <v>7</v>
      </c>
      <c r="B7" s="63">
        <v>15.77</v>
      </c>
    </row>
    <row r="8" s="49" customFormat="1" ht="25" customHeight="1" spans="1:1024 1025:2532">
      <c r="A8" s="62" t="s">
        <v>8</v>
      </c>
      <c r="B8" s="63">
        <v>58.21</v>
      </c>
    </row>
  </sheetData>
  <mergeCells count="1">
    <mergeCell ref="A2:B2"/>
  </mergeCells>
  <printOptions horizontalCentered="1"/>
  <pageMargins left="0.161111111111111" right="0.161111111111111" top="1" bottom="1" header="0.511805555555556" footer="0.511805555555556"/>
  <pageSetup paperSize="9" fitToHeight="0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7"/>
  <sheetViews>
    <sheetView zoomScale="130" zoomScaleNormal="130" workbookViewId="0">
      <selection activeCell="D19" sqref="D19"/>
    </sheetView>
  </sheetViews>
  <sheetFormatPr defaultColWidth="9" defaultRowHeight="15"/>
  <cols>
    <col min="1" max="2" width="17.25" style="2" customWidth="1"/>
    <col min="3" max="3" width="17.1166666666667" style="3" customWidth="1"/>
    <col min="4" max="4" width="24.8833333333333" style="4" customWidth="1"/>
    <col min="5" max="5" width="20.1333333333333" style="3" customWidth="1"/>
    <col min="6" max="6" width="13.5" style="3" customWidth="1"/>
    <col min="7" max="7" width="15.3833333333333" style="5" customWidth="1"/>
    <col min="8" max="9" width="13.6333333333333" style="6" customWidth="1"/>
    <col min="10" max="10" width="13.6333333333333" style="7" customWidth="1"/>
    <col min="11" max="11" width="13.5" style="2" customWidth="1"/>
    <col min="12" max="16384" width="9" style="2"/>
  </cols>
  <sheetData>
    <row r="1" ht="54" customHeight="1" spans="1:12">
      <c r="A1" s="8" t="s">
        <v>9</v>
      </c>
      <c r="B1" s="8"/>
      <c r="C1" s="8"/>
      <c r="D1" s="8"/>
      <c r="E1" s="8"/>
      <c r="F1" s="8"/>
      <c r="G1" s="8"/>
      <c r="H1" s="8"/>
      <c r="I1" s="8"/>
      <c r="J1" s="9"/>
    </row>
    <row r="2" ht="19" customHeight="1" spans="1:12">
      <c r="A2" s="8"/>
      <c r="B2" s="8"/>
      <c r="C2" s="10"/>
      <c r="D2" s="8"/>
      <c r="E2" s="10"/>
      <c r="F2" s="10"/>
      <c r="G2" s="11"/>
      <c r="H2" s="11"/>
      <c r="I2" s="12" t="s">
        <v>10</v>
      </c>
      <c r="J2" s="13"/>
    </row>
    <row r="3" spans="1:12">
      <c r="A3" s="14" t="s">
        <v>11</v>
      </c>
      <c r="B3" s="15" t="s">
        <v>12</v>
      </c>
      <c r="C3" s="16" t="s">
        <v>13</v>
      </c>
      <c r="D3" s="17"/>
      <c r="E3" s="16" t="s">
        <v>14</v>
      </c>
      <c r="F3" s="18"/>
      <c r="G3" s="19"/>
      <c r="H3" s="20"/>
      <c r="I3" s="20"/>
      <c r="J3" s="21"/>
      <c r="K3" s="2" t="s">
        <v>15</v>
      </c>
      <c r="L3" s="2">
        <v>4112</v>
      </c>
    </row>
    <row r="4" spans="1:12">
      <c r="A4" s="14"/>
      <c r="B4" s="22"/>
      <c r="C4" s="23"/>
      <c r="D4" s="24"/>
      <c r="E4" s="25"/>
      <c r="F4" s="26"/>
      <c r="G4" s="20"/>
      <c r="H4" s="20"/>
      <c r="I4" s="20"/>
      <c r="J4" s="21"/>
      <c r="K4" s="2" t="s">
        <v>16</v>
      </c>
      <c r="L4" s="2">
        <v>2420</v>
      </c>
    </row>
    <row r="5" spans="1:12">
      <c r="A5" s="14"/>
      <c r="B5" s="14" t="s">
        <v>17</v>
      </c>
      <c r="C5" s="27" t="s">
        <v>18</v>
      </c>
      <c r="D5" s="28" t="s">
        <v>19</v>
      </c>
      <c r="E5" s="27" t="s">
        <v>20</v>
      </c>
      <c r="F5" s="27" t="s">
        <v>21</v>
      </c>
      <c r="G5" s="29" t="s">
        <v>22</v>
      </c>
      <c r="H5" s="20" t="s">
        <v>23</v>
      </c>
      <c r="I5" s="20" t="s">
        <v>24</v>
      </c>
      <c r="J5" s="21" t="s">
        <v>25</v>
      </c>
      <c r="K5" s="2" t="s">
        <v>26</v>
      </c>
      <c r="L5" s="2">
        <f>L3-L4</f>
        <v>1692</v>
      </c>
    </row>
    <row r="6" spans="1:12">
      <c r="A6" s="30" t="s">
        <v>17</v>
      </c>
      <c r="B6" s="31">
        <f>SUM(B23:B27,B8,B35:B40,B44:B47,B52:B54,B58:B63,B67:B71,B76:B80,B83:B87,B97)</f>
        <v>4112</v>
      </c>
      <c r="C6" s="31">
        <f>SUM(C23:C27,C8,C35:C40,C44:C47,C52:C54,C58:C63,C67:C71,C76:C80,C83:C87,C97)</f>
        <v>1692</v>
      </c>
      <c r="D6" s="31">
        <f>SUM(D23:D27,D8,D35:D40,D44:D47,D52:D54,D58:D63,D67:D71,D76:D80,D83:D87,D97)</f>
        <v>457267</v>
      </c>
      <c r="E6" s="31">
        <f>SUM(E23:E27,E8,E35:E40,E44:E47,E52:E54,E58:E63,E67:E71,E76:E80,E83:E87,E97)</f>
        <v>2420</v>
      </c>
      <c r="F6" s="31"/>
      <c r="G6" s="32">
        <f>SUM(G23:G27,G8,G35:G40,G44:G47,G52:G54,G58:G63,G67:G71,G76:G80,G83:G87,G97)</f>
        <v>1606279</v>
      </c>
      <c r="H6" s="32">
        <f>SUM(H23:H27,H8,H35:H40,H44:H47,H52:H54,H58:H63,H67:H71,H76:H80,H83:H87,H97)</f>
        <v>579700</v>
      </c>
      <c r="I6" s="32">
        <f>SUM(I23:I27,I8,I35:I40,I44:I47,I52:I54,I58:I63,I67:I71,I76:I80,I83:I87,I97)</f>
        <v>1026579</v>
      </c>
      <c r="J6" s="33">
        <v>52.6408</v>
      </c>
    </row>
    <row r="7" spans="1:12">
      <c r="A7" s="30" t="s">
        <v>27</v>
      </c>
      <c r="B7" s="30"/>
      <c r="C7" s="31"/>
      <c r="D7" s="30"/>
      <c r="E7" s="31"/>
      <c r="F7" s="31"/>
      <c r="G7" s="32"/>
      <c r="H7" s="32"/>
      <c r="I7" s="32"/>
      <c r="J7" s="34"/>
    </row>
    <row r="8" spans="1:12">
      <c r="A8" s="35" t="s">
        <v>28</v>
      </c>
      <c r="B8" s="31">
        <f t="shared" ref="B8:I8" si="0">SUM(B9:B22)</f>
        <v>1141</v>
      </c>
      <c r="C8" s="31">
        <f t="shared" si="0"/>
        <v>494</v>
      </c>
      <c r="D8" s="31">
        <f t="shared" si="0"/>
        <v>133411</v>
      </c>
      <c r="E8" s="31">
        <f t="shared" si="0"/>
        <v>647</v>
      </c>
      <c r="F8" s="31">
        <f t="shared" si="0"/>
        <v>1063</v>
      </c>
      <c r="G8" s="31">
        <f t="shared" si="0"/>
        <v>415539</v>
      </c>
      <c r="H8" s="31">
        <f t="shared" si="0"/>
        <v>126332</v>
      </c>
      <c r="I8" s="31">
        <f t="shared" si="0"/>
        <v>289207</v>
      </c>
      <c r="J8" s="36">
        <f>VLOOKUP(A8,'[1]支出进度中央资金分区划追踪-分区划预算追踪'!$A$1:$D$104,4,FALSE)</f>
        <v>0.5406</v>
      </c>
    </row>
    <row r="9" spans="1:12">
      <c r="A9" s="37" t="s">
        <v>29</v>
      </c>
      <c r="B9" s="37">
        <f>SUM(C9,E9)</f>
        <v>81</v>
      </c>
      <c r="C9" s="38">
        <f>ROUND(D9/$D$6*$L$5,0)+1</f>
        <v>50</v>
      </c>
      <c r="D9" s="37">
        <v>13351</v>
      </c>
      <c r="E9" s="31">
        <f>ROUND(F9*J9,0)</f>
        <v>31</v>
      </c>
      <c r="F9" s="31">
        <f t="shared" ref="F9:F40" si="1">ROUND(G9/$G$6*$L$3,0)</f>
        <v>34</v>
      </c>
      <c r="G9" s="39">
        <f t="shared" ref="G9:G40" si="2">SUM(H9:I9)</f>
        <v>13351</v>
      </c>
      <c r="H9" s="40">
        <v>4199</v>
      </c>
      <c r="I9" s="40">
        <v>9152</v>
      </c>
      <c r="J9" s="36">
        <v>0.925</v>
      </c>
    </row>
    <row r="10" spans="1:12">
      <c r="A10" s="37" t="s">
        <v>30</v>
      </c>
      <c r="B10" s="37">
        <f t="shared" ref="B10:B41" si="3">SUM(C10,E10)</f>
        <v>213</v>
      </c>
      <c r="C10" s="38">
        <f>ROUND(D10/$D$6*$L$5,0)</f>
        <v>129</v>
      </c>
      <c r="D10" s="37">
        <v>34884</v>
      </c>
      <c r="E10" s="31">
        <f t="shared" ref="E10:E41" si="4">ROUND(F10*J10,0)</f>
        <v>84</v>
      </c>
      <c r="F10" s="31">
        <f t="shared" si="1"/>
        <v>89</v>
      </c>
      <c r="G10" s="41">
        <f t="shared" si="2"/>
        <v>34884</v>
      </c>
      <c r="H10" s="42">
        <v>10420</v>
      </c>
      <c r="I10" s="43">
        <v>24464</v>
      </c>
      <c r="J10" s="36">
        <f>VLOOKUP(A10,'[1]支出进度中央资金分区划追踪-分区划预算追踪'!$A$1:$D$104,4,FALSE)</f>
        <v>0.9462</v>
      </c>
    </row>
    <row r="11" spans="1:12">
      <c r="A11" s="37" t="s">
        <v>31</v>
      </c>
      <c r="B11" s="37">
        <f t="shared" si="3"/>
        <v>71</v>
      </c>
      <c r="C11" s="38">
        <f>ROUND(D11/$D$6*$L$5,0)</f>
        <v>0</v>
      </c>
      <c r="D11" s="37"/>
      <c r="E11" s="31">
        <f t="shared" si="4"/>
        <v>71</v>
      </c>
      <c r="F11" s="31">
        <f t="shared" si="1"/>
        <v>117</v>
      </c>
      <c r="G11" s="32">
        <f t="shared" si="2"/>
        <v>45816</v>
      </c>
      <c r="H11" s="42">
        <v>12657</v>
      </c>
      <c r="I11" s="43">
        <v>33159</v>
      </c>
      <c r="J11" s="36">
        <f>VLOOKUP(A11,'[1]支出进度中央资金分区划追踪-分区划预算追踪'!$A$1:$D$104,4,FALSE)</f>
        <v>0.6056</v>
      </c>
    </row>
    <row r="12" spans="1:12">
      <c r="A12" s="37" t="s">
        <v>32</v>
      </c>
      <c r="B12" s="37">
        <f t="shared" si="3"/>
        <v>36</v>
      </c>
      <c r="C12" s="38">
        <f t="shared" ref="C10:C41" si="5">ROUND(D12/$D$6*$L$5,0)</f>
        <v>0</v>
      </c>
      <c r="D12" s="37"/>
      <c r="E12" s="31">
        <f t="shared" si="4"/>
        <v>36</v>
      </c>
      <c r="F12" s="31">
        <f t="shared" si="1"/>
        <v>81</v>
      </c>
      <c r="G12" s="32">
        <f t="shared" si="2"/>
        <v>31750</v>
      </c>
      <c r="H12" s="42">
        <v>11309</v>
      </c>
      <c r="I12" s="43">
        <v>20441</v>
      </c>
      <c r="J12" s="36">
        <f>VLOOKUP(A12,'[1]支出进度中央资金分区划追踪-分区划预算追踪'!$A$1:$D$104,4,FALSE)</f>
        <v>0.4402</v>
      </c>
    </row>
    <row r="13" spans="1:12">
      <c r="A13" s="37" t="s">
        <v>33</v>
      </c>
      <c r="B13" s="37">
        <f t="shared" si="3"/>
        <v>260</v>
      </c>
      <c r="C13" s="38">
        <f t="shared" si="5"/>
        <v>166</v>
      </c>
      <c r="D13" s="37">
        <v>44816</v>
      </c>
      <c r="E13" s="31">
        <f t="shared" si="4"/>
        <v>94</v>
      </c>
      <c r="F13" s="31">
        <f t="shared" si="1"/>
        <v>115</v>
      </c>
      <c r="G13" s="41">
        <f t="shared" si="2"/>
        <v>44816</v>
      </c>
      <c r="H13" s="42">
        <v>15514</v>
      </c>
      <c r="I13" s="43">
        <v>29302</v>
      </c>
      <c r="J13" s="36">
        <f>VLOOKUP(A13,'[1]支出进度中央资金分区划追踪-分区划预算追踪'!$A$1:$D$104,4,FALSE)</f>
        <v>0.8154</v>
      </c>
    </row>
    <row r="14" spans="1:12">
      <c r="A14" s="37" t="s">
        <v>34</v>
      </c>
      <c r="B14" s="37">
        <f t="shared" si="3"/>
        <v>243</v>
      </c>
      <c r="C14" s="38">
        <f t="shared" si="5"/>
        <v>149</v>
      </c>
      <c r="D14" s="37">
        <v>40360</v>
      </c>
      <c r="E14" s="31">
        <f t="shared" si="4"/>
        <v>94</v>
      </c>
      <c r="F14" s="31">
        <f t="shared" si="1"/>
        <v>103</v>
      </c>
      <c r="G14" s="41">
        <f t="shared" si="2"/>
        <v>40360</v>
      </c>
      <c r="H14" s="42">
        <v>11727</v>
      </c>
      <c r="I14" s="43">
        <v>28633</v>
      </c>
      <c r="J14" s="36">
        <f>VLOOKUP(A14,'[1]支出进度中央资金分区划追踪-分区划预算追踪'!$A$1:$D$104,4,FALSE)</f>
        <v>0.9115</v>
      </c>
    </row>
    <row r="15" spans="1:12">
      <c r="A15" s="37" t="s">
        <v>35</v>
      </c>
      <c r="B15" s="37">
        <f t="shared" si="3"/>
        <v>82</v>
      </c>
      <c r="C15" s="38">
        <f t="shared" si="5"/>
        <v>0</v>
      </c>
      <c r="D15" s="37"/>
      <c r="E15" s="31">
        <f t="shared" si="4"/>
        <v>82</v>
      </c>
      <c r="F15" s="31">
        <f t="shared" si="1"/>
        <v>172</v>
      </c>
      <c r="G15" s="32">
        <f t="shared" si="2"/>
        <v>67237</v>
      </c>
      <c r="H15" s="40">
        <v>15885</v>
      </c>
      <c r="I15" s="40">
        <v>51352</v>
      </c>
      <c r="J15" s="36">
        <v>0.474</v>
      </c>
    </row>
    <row r="16" spans="1:12">
      <c r="A16" s="37" t="s">
        <v>36</v>
      </c>
      <c r="B16" s="37">
        <f t="shared" si="3"/>
        <v>26</v>
      </c>
      <c r="C16" s="38">
        <f t="shared" si="5"/>
        <v>0</v>
      </c>
      <c r="D16" s="37"/>
      <c r="E16" s="31">
        <f t="shared" si="4"/>
        <v>26</v>
      </c>
      <c r="F16" s="31">
        <f t="shared" si="1"/>
        <v>64</v>
      </c>
      <c r="G16" s="32">
        <f t="shared" si="2"/>
        <v>25049</v>
      </c>
      <c r="H16" s="43">
        <v>7336</v>
      </c>
      <c r="I16" s="43">
        <v>17713</v>
      </c>
      <c r="J16" s="36">
        <v>0.404</v>
      </c>
    </row>
    <row r="17" spans="1:10">
      <c r="A17" s="37" t="s">
        <v>37</v>
      </c>
      <c r="B17" s="37">
        <f t="shared" si="3"/>
        <v>36</v>
      </c>
      <c r="C17" s="38">
        <f t="shared" si="5"/>
        <v>0</v>
      </c>
      <c r="D17" s="37"/>
      <c r="E17" s="31">
        <f t="shared" si="4"/>
        <v>36</v>
      </c>
      <c r="F17" s="31">
        <f t="shared" si="1"/>
        <v>75</v>
      </c>
      <c r="G17" s="32">
        <f t="shared" si="2"/>
        <v>29271</v>
      </c>
      <c r="H17" s="40">
        <v>6112</v>
      </c>
      <c r="I17" s="40">
        <v>23159</v>
      </c>
      <c r="J17" s="36">
        <v>0.474</v>
      </c>
    </row>
    <row r="18" spans="1:10">
      <c r="A18" s="37" t="s">
        <v>38</v>
      </c>
      <c r="B18" s="37">
        <f t="shared" si="3"/>
        <v>24</v>
      </c>
      <c r="C18" s="38">
        <f t="shared" si="5"/>
        <v>0</v>
      </c>
      <c r="D18" s="37"/>
      <c r="E18" s="31">
        <f t="shared" si="4"/>
        <v>24</v>
      </c>
      <c r="F18" s="31">
        <f t="shared" si="1"/>
        <v>68</v>
      </c>
      <c r="G18" s="32">
        <f t="shared" si="2"/>
        <v>26485</v>
      </c>
      <c r="H18" s="40">
        <v>8101</v>
      </c>
      <c r="I18" s="40">
        <v>18384</v>
      </c>
      <c r="J18" s="36">
        <v>0.359</v>
      </c>
    </row>
    <row r="19" spans="1:10">
      <c r="A19" s="37" t="s">
        <v>39</v>
      </c>
      <c r="B19" s="37">
        <f t="shared" si="3"/>
        <v>1</v>
      </c>
      <c r="C19" s="38">
        <f t="shared" si="5"/>
        <v>0</v>
      </c>
      <c r="D19" s="37"/>
      <c r="E19" s="31">
        <f t="shared" si="4"/>
        <v>1</v>
      </c>
      <c r="F19" s="31">
        <f t="shared" si="1"/>
        <v>5</v>
      </c>
      <c r="G19" s="32">
        <f t="shared" si="2"/>
        <v>1784</v>
      </c>
      <c r="H19" s="40">
        <v>529</v>
      </c>
      <c r="I19" s="40">
        <v>1255</v>
      </c>
      <c r="J19" s="36">
        <v>0.233</v>
      </c>
    </row>
    <row r="20" spans="1:10">
      <c r="A20" s="37" t="s">
        <v>40</v>
      </c>
      <c r="B20" s="37">
        <f t="shared" si="3"/>
        <v>3</v>
      </c>
      <c r="C20" s="38">
        <f t="shared" si="5"/>
        <v>0</v>
      </c>
      <c r="D20" s="37"/>
      <c r="E20" s="31">
        <f t="shared" si="4"/>
        <v>3</v>
      </c>
      <c r="F20" s="31">
        <f t="shared" si="1"/>
        <v>5</v>
      </c>
      <c r="G20" s="32">
        <f t="shared" si="2"/>
        <v>1972</v>
      </c>
      <c r="H20" s="40">
        <v>675</v>
      </c>
      <c r="I20" s="40">
        <v>1297</v>
      </c>
      <c r="J20" s="36">
        <v>0.649</v>
      </c>
    </row>
    <row r="21" spans="1:10">
      <c r="A21" s="37" t="s">
        <v>41</v>
      </c>
      <c r="B21" s="37">
        <f t="shared" si="3"/>
        <v>49</v>
      </c>
      <c r="C21" s="38">
        <f t="shared" si="5"/>
        <v>0</v>
      </c>
      <c r="D21" s="37"/>
      <c r="E21" s="31">
        <f t="shared" si="4"/>
        <v>49</v>
      </c>
      <c r="F21" s="31">
        <f t="shared" si="1"/>
        <v>89</v>
      </c>
      <c r="G21" s="32">
        <f t="shared" si="2"/>
        <v>34645</v>
      </c>
      <c r="H21" s="40">
        <v>14633</v>
      </c>
      <c r="I21" s="40">
        <v>20012</v>
      </c>
      <c r="J21" s="36">
        <f>VLOOKUP(A21,'[1]支出进度中央资金分区划追踪-分区划预算追踪'!$A$1:$D$104,4,FALSE)</f>
        <v>0.5474</v>
      </c>
    </row>
    <row r="22" spans="1:10">
      <c r="A22" s="37" t="s">
        <v>42</v>
      </c>
      <c r="B22" s="37">
        <f t="shared" si="3"/>
        <v>16</v>
      </c>
      <c r="C22" s="38">
        <f t="shared" si="5"/>
        <v>0</v>
      </c>
      <c r="D22" s="37"/>
      <c r="E22" s="31">
        <f t="shared" si="4"/>
        <v>16</v>
      </c>
      <c r="F22" s="31">
        <f t="shared" si="1"/>
        <v>46</v>
      </c>
      <c r="G22" s="32">
        <f t="shared" si="2"/>
        <v>18119</v>
      </c>
      <c r="H22" s="40">
        <v>7235</v>
      </c>
      <c r="I22" s="40">
        <v>10884</v>
      </c>
      <c r="J22" s="36">
        <f>VLOOKUP(A22,'[1]支出进度中央资金分区划追踪-分区划预算追踪'!$A$1:$D$104,4,FALSE)</f>
        <v>0.3405</v>
      </c>
    </row>
    <row r="23" spans="1:10">
      <c r="A23" s="37" t="s">
        <v>43</v>
      </c>
      <c r="B23" s="37">
        <f t="shared" si="3"/>
        <v>62</v>
      </c>
      <c r="C23" s="38">
        <f t="shared" si="5"/>
        <v>0</v>
      </c>
      <c r="D23" s="37"/>
      <c r="E23" s="31">
        <f t="shared" si="4"/>
        <v>62</v>
      </c>
      <c r="F23" s="31">
        <f t="shared" si="1"/>
        <v>152</v>
      </c>
      <c r="G23" s="32">
        <f t="shared" si="2"/>
        <v>59421</v>
      </c>
      <c r="H23" s="40">
        <v>25372</v>
      </c>
      <c r="I23" s="40">
        <v>34049</v>
      </c>
      <c r="J23" s="36">
        <f>VLOOKUP(A23,'[1]支出进度中央资金分区划追踪-分区划预算追踪'!$A$1:$D$104,4,FALSE)</f>
        <v>0.409</v>
      </c>
    </row>
    <row r="24" spans="1:10">
      <c r="A24" s="37" t="s">
        <v>44</v>
      </c>
      <c r="B24" s="37">
        <f t="shared" si="3"/>
        <v>76</v>
      </c>
      <c r="C24" s="38">
        <f t="shared" si="5"/>
        <v>0</v>
      </c>
      <c r="D24" s="37"/>
      <c r="E24" s="31">
        <f t="shared" si="4"/>
        <v>76</v>
      </c>
      <c r="F24" s="31">
        <f t="shared" si="1"/>
        <v>130</v>
      </c>
      <c r="G24" s="32">
        <f t="shared" si="2"/>
        <v>50598</v>
      </c>
      <c r="H24" s="40">
        <v>22321</v>
      </c>
      <c r="I24" s="40">
        <v>28277</v>
      </c>
      <c r="J24" s="36">
        <f>VLOOKUP(A24,'[1]支出进度中央资金分区划追踪-分区划预算追踪'!$A$1:$D$104,4,FALSE)</f>
        <v>0.5815</v>
      </c>
    </row>
    <row r="25" spans="1:10">
      <c r="A25" s="37" t="s">
        <v>45</v>
      </c>
      <c r="B25" s="37">
        <f t="shared" si="3"/>
        <v>52</v>
      </c>
      <c r="C25" s="38">
        <f t="shared" si="5"/>
        <v>0</v>
      </c>
      <c r="D25" s="37"/>
      <c r="E25" s="31">
        <f t="shared" si="4"/>
        <v>52</v>
      </c>
      <c r="F25" s="31">
        <f t="shared" si="1"/>
        <v>115</v>
      </c>
      <c r="G25" s="32">
        <f t="shared" si="2"/>
        <v>44849</v>
      </c>
      <c r="H25" s="40">
        <v>18742</v>
      </c>
      <c r="I25" s="40">
        <v>26107</v>
      </c>
      <c r="J25" s="36">
        <f>VLOOKUP(A25,'[1]支出进度中央资金分区划追踪-分区划预算追踪'!$A$1:$D$104,4,FALSE)</f>
        <v>0.4515</v>
      </c>
    </row>
    <row r="26" spans="1:10">
      <c r="A26" s="37" t="s">
        <v>46</v>
      </c>
      <c r="B26" s="37">
        <f t="shared" si="3"/>
        <v>94</v>
      </c>
      <c r="C26" s="38">
        <f t="shared" si="5"/>
        <v>0</v>
      </c>
      <c r="D26" s="37"/>
      <c r="E26" s="31">
        <f t="shared" si="4"/>
        <v>94</v>
      </c>
      <c r="F26" s="31">
        <f t="shared" si="1"/>
        <v>169</v>
      </c>
      <c r="G26" s="32">
        <f t="shared" si="2"/>
        <v>66194</v>
      </c>
      <c r="H26" s="40">
        <v>28516</v>
      </c>
      <c r="I26" s="40">
        <v>37678</v>
      </c>
      <c r="J26" s="36">
        <f>VLOOKUP(A26,'[1]支出进度中央资金分区划追踪-分区划预算追踪'!$A$1:$D$104,4,FALSE)</f>
        <v>0.5563</v>
      </c>
    </row>
    <row r="27" spans="1:10">
      <c r="A27" s="35" t="s">
        <v>47</v>
      </c>
      <c r="B27" s="31">
        <f>SUM(B28:B34)</f>
        <v>316</v>
      </c>
      <c r="C27" s="38">
        <f t="shared" si="5"/>
        <v>149</v>
      </c>
      <c r="D27" s="31">
        <f t="shared" ref="D27:I27" si="6">SUM(D28:D34)</f>
        <v>40223</v>
      </c>
      <c r="E27" s="31">
        <f t="shared" si="6"/>
        <v>167</v>
      </c>
      <c r="F27" s="31">
        <f t="shared" si="6"/>
        <v>304</v>
      </c>
      <c r="G27" s="31">
        <f t="shared" si="6"/>
        <v>118479</v>
      </c>
      <c r="H27" s="31">
        <f t="shared" si="6"/>
        <v>39224</v>
      </c>
      <c r="I27" s="31">
        <f t="shared" si="6"/>
        <v>79255</v>
      </c>
      <c r="J27" s="36">
        <f>VLOOKUP(A27,'[1]支出进度中央资金分区划追踪-分区划预算追踪'!$A$1:$D$104,4,FALSE)</f>
        <v>0.5964</v>
      </c>
    </row>
    <row r="28" spans="1:10">
      <c r="A28" s="37" t="s">
        <v>29</v>
      </c>
      <c r="B28" s="37">
        <f t="shared" si="3"/>
        <v>41</v>
      </c>
      <c r="C28" s="38">
        <f t="shared" si="5"/>
        <v>0</v>
      </c>
      <c r="D28" s="37"/>
      <c r="E28" s="31">
        <f t="shared" si="4"/>
        <v>41</v>
      </c>
      <c r="F28" s="31">
        <f t="shared" si="1"/>
        <v>73</v>
      </c>
      <c r="G28" s="32">
        <f t="shared" si="2"/>
        <v>28349</v>
      </c>
      <c r="H28" s="40">
        <v>13155</v>
      </c>
      <c r="I28" s="40">
        <v>15194</v>
      </c>
      <c r="J28" s="36">
        <v>0.562</v>
      </c>
    </row>
    <row r="29" spans="1:10">
      <c r="A29" s="37" t="s">
        <v>48</v>
      </c>
      <c r="B29" s="37">
        <f t="shared" si="3"/>
        <v>28</v>
      </c>
      <c r="C29" s="38">
        <f t="shared" si="5"/>
        <v>0</v>
      </c>
      <c r="D29" s="37"/>
      <c r="E29" s="31">
        <f t="shared" si="4"/>
        <v>28</v>
      </c>
      <c r="F29" s="31">
        <f t="shared" si="1"/>
        <v>65</v>
      </c>
      <c r="G29" s="32">
        <f t="shared" si="2"/>
        <v>25394</v>
      </c>
      <c r="H29" s="40">
        <v>5957</v>
      </c>
      <c r="I29" s="40">
        <v>19437</v>
      </c>
      <c r="J29" s="36">
        <f>VLOOKUP(A29,'[1]支出进度中央资金分区划追踪-分区划预算追踪'!$A$1:$D$104,4,FALSE)</f>
        <v>0.4347</v>
      </c>
    </row>
    <row r="30" spans="1:10">
      <c r="A30" s="37" t="s">
        <v>49</v>
      </c>
      <c r="B30" s="37">
        <f t="shared" si="3"/>
        <v>57</v>
      </c>
      <c r="C30" s="38">
        <f t="shared" si="5"/>
        <v>38</v>
      </c>
      <c r="D30" s="37">
        <v>10254</v>
      </c>
      <c r="E30" s="31">
        <f t="shared" si="4"/>
        <v>19</v>
      </c>
      <c r="F30" s="31">
        <f t="shared" si="1"/>
        <v>26</v>
      </c>
      <c r="G30" s="41">
        <f t="shared" si="2"/>
        <v>10254</v>
      </c>
      <c r="H30" s="40">
        <v>4085</v>
      </c>
      <c r="I30" s="40">
        <v>6169</v>
      </c>
      <c r="J30" s="36">
        <f>VLOOKUP(A30,'[1]支出进度中央资金分区划追踪-分区划预算追踪'!$A$1:$D$104,4,FALSE)</f>
        <v>0.7473</v>
      </c>
    </row>
    <row r="31" spans="1:10">
      <c r="A31" s="37" t="s">
        <v>50</v>
      </c>
      <c r="B31" s="37">
        <f t="shared" si="3"/>
        <v>165</v>
      </c>
      <c r="C31" s="38">
        <f t="shared" si="5"/>
        <v>111</v>
      </c>
      <c r="D31" s="37">
        <v>29969</v>
      </c>
      <c r="E31" s="31">
        <f t="shared" si="4"/>
        <v>54</v>
      </c>
      <c r="F31" s="31">
        <f t="shared" si="1"/>
        <v>77</v>
      </c>
      <c r="G31" s="32">
        <f t="shared" si="2"/>
        <v>29969</v>
      </c>
      <c r="H31" s="40">
        <v>9065</v>
      </c>
      <c r="I31" s="40">
        <v>20904</v>
      </c>
      <c r="J31" s="36">
        <f>VLOOKUP(A31,'[1]支出进度中央资金分区划追踪-分区划预算追踪'!$A$1:$D$104,4,FALSE)</f>
        <v>0.696</v>
      </c>
    </row>
    <row r="32" spans="1:10">
      <c r="A32" s="37" t="s">
        <v>35</v>
      </c>
      <c r="B32" s="37">
        <f t="shared" si="3"/>
        <v>7</v>
      </c>
      <c r="C32" s="38">
        <f t="shared" si="5"/>
        <v>0</v>
      </c>
      <c r="D32" s="37"/>
      <c r="E32" s="31">
        <f t="shared" si="4"/>
        <v>7</v>
      </c>
      <c r="F32" s="31">
        <f t="shared" si="1"/>
        <v>16</v>
      </c>
      <c r="G32" s="32">
        <f t="shared" si="2"/>
        <v>6161</v>
      </c>
      <c r="H32" s="40">
        <v>2721</v>
      </c>
      <c r="I32" s="40">
        <v>3440</v>
      </c>
      <c r="J32" s="36">
        <v>0.453</v>
      </c>
    </row>
    <row r="33" spans="1:10">
      <c r="A33" s="37" t="s">
        <v>36</v>
      </c>
      <c r="B33" s="37">
        <f t="shared" si="3"/>
        <v>3</v>
      </c>
      <c r="C33" s="38">
        <f t="shared" si="5"/>
        <v>0</v>
      </c>
      <c r="D33" s="37"/>
      <c r="E33" s="31">
        <f t="shared" si="4"/>
        <v>3</v>
      </c>
      <c r="F33" s="31">
        <f t="shared" si="1"/>
        <v>6</v>
      </c>
      <c r="G33" s="32">
        <f t="shared" si="2"/>
        <v>2196</v>
      </c>
      <c r="H33" s="40">
        <v>752</v>
      </c>
      <c r="I33" s="40">
        <v>1444</v>
      </c>
      <c r="J33" s="36">
        <v>0.491</v>
      </c>
    </row>
    <row r="34" spans="1:10">
      <c r="A34" s="37" t="s">
        <v>51</v>
      </c>
      <c r="B34" s="37">
        <f t="shared" si="3"/>
        <v>15</v>
      </c>
      <c r="C34" s="38">
        <f t="shared" si="5"/>
        <v>0</v>
      </c>
      <c r="D34" s="37"/>
      <c r="E34" s="31">
        <f t="shared" si="4"/>
        <v>15</v>
      </c>
      <c r="F34" s="31">
        <f t="shared" si="1"/>
        <v>41</v>
      </c>
      <c r="G34" s="32">
        <f t="shared" si="2"/>
        <v>16156</v>
      </c>
      <c r="H34" s="40">
        <v>3489</v>
      </c>
      <c r="I34" s="40">
        <v>12667</v>
      </c>
      <c r="J34" s="36">
        <f>VLOOKUP(A34,'[1]支出进度中央资金分区划追踪-分区划预算追踪'!$A$1:$D$104,4,FALSE)</f>
        <v>0.3713</v>
      </c>
    </row>
    <row r="35" spans="1:10">
      <c r="A35" s="37" t="s">
        <v>52</v>
      </c>
      <c r="B35" s="37">
        <f t="shared" si="3"/>
        <v>14</v>
      </c>
      <c r="C35" s="38">
        <f t="shared" si="5"/>
        <v>0</v>
      </c>
      <c r="D35" s="37"/>
      <c r="E35" s="31">
        <f t="shared" si="4"/>
        <v>14</v>
      </c>
      <c r="F35" s="31">
        <f t="shared" si="1"/>
        <v>40</v>
      </c>
      <c r="G35" s="32">
        <f t="shared" si="2"/>
        <v>15561</v>
      </c>
      <c r="H35" s="40">
        <v>6201</v>
      </c>
      <c r="I35" s="40">
        <v>9360</v>
      </c>
      <c r="J35" s="36">
        <f>VLOOKUP(A35,'[1]支出进度中央资金分区划追踪-分区划预算追踪'!$A$1:$D$104,4,FALSE)</f>
        <v>0.3446</v>
      </c>
    </row>
    <row r="36" spans="1:10">
      <c r="A36" s="37" t="s">
        <v>53</v>
      </c>
      <c r="B36" s="37">
        <f t="shared" si="3"/>
        <v>30</v>
      </c>
      <c r="C36" s="38">
        <f t="shared" si="5"/>
        <v>0</v>
      </c>
      <c r="D36" s="37"/>
      <c r="E36" s="31">
        <f t="shared" si="4"/>
        <v>30</v>
      </c>
      <c r="F36" s="31">
        <f t="shared" si="1"/>
        <v>50</v>
      </c>
      <c r="G36" s="32">
        <f t="shared" si="2"/>
        <v>19446</v>
      </c>
      <c r="H36" s="40">
        <v>7263</v>
      </c>
      <c r="I36" s="40">
        <v>12183</v>
      </c>
      <c r="J36" s="36">
        <f>VLOOKUP(A36,'[1]支出进度中央资金分区划追踪-分区划预算追踪'!$A$1:$D$104,4,FALSE)</f>
        <v>0.5976</v>
      </c>
    </row>
    <row r="37" spans="1:10">
      <c r="A37" s="37" t="s">
        <v>54</v>
      </c>
      <c r="B37" s="37">
        <f t="shared" si="3"/>
        <v>32</v>
      </c>
      <c r="C37" s="38">
        <f t="shared" si="5"/>
        <v>0</v>
      </c>
      <c r="D37" s="37"/>
      <c r="E37" s="31">
        <f t="shared" si="4"/>
        <v>32</v>
      </c>
      <c r="F37" s="31">
        <f t="shared" si="1"/>
        <v>59</v>
      </c>
      <c r="G37" s="32">
        <f t="shared" si="2"/>
        <v>23105</v>
      </c>
      <c r="H37" s="40">
        <v>8870</v>
      </c>
      <c r="I37" s="40">
        <v>14235</v>
      </c>
      <c r="J37" s="36">
        <f>VLOOKUP(A37,'[1]支出进度中央资金分区划追踪-分区划预算追踪'!$A$1:$D$104,4,FALSE)</f>
        <v>0.5457</v>
      </c>
    </row>
    <row r="38" spans="1:10">
      <c r="A38" s="37" t="s">
        <v>55</v>
      </c>
      <c r="B38" s="37">
        <f t="shared" si="3"/>
        <v>38</v>
      </c>
      <c r="C38" s="38">
        <f t="shared" si="5"/>
        <v>0</v>
      </c>
      <c r="D38" s="37"/>
      <c r="E38" s="31">
        <f t="shared" si="4"/>
        <v>38</v>
      </c>
      <c r="F38" s="31">
        <f t="shared" si="1"/>
        <v>63</v>
      </c>
      <c r="G38" s="32">
        <f t="shared" si="2"/>
        <v>24763</v>
      </c>
      <c r="H38" s="40">
        <v>10667</v>
      </c>
      <c r="I38" s="40">
        <v>14096</v>
      </c>
      <c r="J38" s="36">
        <f>VLOOKUP(A38,'[1]支出进度中央资金分区划追踪-分区划预算追踪'!$A$1:$D$104,4,FALSE)</f>
        <v>0.6004</v>
      </c>
    </row>
    <row r="39" spans="1:10">
      <c r="A39" s="37" t="s">
        <v>56</v>
      </c>
      <c r="B39" s="37">
        <f t="shared" si="3"/>
        <v>43</v>
      </c>
      <c r="C39" s="38">
        <f t="shared" si="5"/>
        <v>0</v>
      </c>
      <c r="D39" s="37"/>
      <c r="E39" s="31">
        <f t="shared" si="4"/>
        <v>43</v>
      </c>
      <c r="F39" s="31">
        <f t="shared" si="1"/>
        <v>64</v>
      </c>
      <c r="G39" s="32">
        <f t="shared" si="2"/>
        <v>25183</v>
      </c>
      <c r="H39" s="40">
        <v>10255</v>
      </c>
      <c r="I39" s="40">
        <v>14928</v>
      </c>
      <c r="J39" s="36">
        <f>VLOOKUP(A39,'[1]支出进度中央资金分区划追踪-分区划预算追踪'!$A$1:$D$104,4,FALSE)</f>
        <v>0.6794</v>
      </c>
    </row>
    <row r="40" spans="1:10">
      <c r="A40" s="35" t="s">
        <v>57</v>
      </c>
      <c r="B40" s="31">
        <f>SUM(B41:B43)</f>
        <v>51</v>
      </c>
      <c r="C40" s="38">
        <f t="shared" si="5"/>
        <v>0</v>
      </c>
      <c r="D40" s="31">
        <f t="shared" ref="D40:I40" si="7">SUM(D41:D43)</f>
        <v>0</v>
      </c>
      <c r="E40" s="31">
        <f t="shared" si="7"/>
        <v>51</v>
      </c>
      <c r="F40" s="31">
        <f t="shared" si="7"/>
        <v>105</v>
      </c>
      <c r="G40" s="31">
        <f t="shared" si="7"/>
        <v>40928</v>
      </c>
      <c r="H40" s="31">
        <f t="shared" si="7"/>
        <v>14843</v>
      </c>
      <c r="I40" s="31">
        <f t="shared" si="7"/>
        <v>26085</v>
      </c>
      <c r="J40" s="36">
        <f>VLOOKUP(A40,'[1]支出进度中央资金分区划追踪-分区划预算追踪'!$A$1:$D$104,4,FALSE)</f>
        <v>0.6014</v>
      </c>
    </row>
    <row r="41" spans="1:10">
      <c r="A41" s="37" t="s">
        <v>29</v>
      </c>
      <c r="B41" s="37">
        <f t="shared" si="3"/>
        <v>0</v>
      </c>
      <c r="C41" s="38">
        <f t="shared" si="5"/>
        <v>0</v>
      </c>
      <c r="D41" s="37"/>
      <c r="E41" s="31">
        <f t="shared" si="4"/>
        <v>0</v>
      </c>
      <c r="F41" s="31">
        <f t="shared" ref="F41:F72" si="8">ROUND(G41/$G$6*$L$3,0)</f>
        <v>0</v>
      </c>
      <c r="G41" s="32">
        <f t="shared" ref="G41:G72" si="9">SUM(H41:I41)</f>
        <v>0</v>
      </c>
      <c r="H41" s="43">
        <v>0</v>
      </c>
      <c r="I41" s="43">
        <v>0</v>
      </c>
      <c r="J41" s="36">
        <v>0.64</v>
      </c>
    </row>
    <row r="42" spans="1:10">
      <c r="A42" s="37" t="s">
        <v>58</v>
      </c>
      <c r="B42" s="37">
        <f t="shared" ref="B42:B73" si="10">SUM(C42,E42)</f>
        <v>35</v>
      </c>
      <c r="C42" s="38">
        <f t="shared" ref="C42:C73" si="11">ROUND(D42/$D$6*$L$5,0)</f>
        <v>0</v>
      </c>
      <c r="D42" s="37"/>
      <c r="E42" s="31">
        <f t="shared" ref="E42:E73" si="12">ROUND(F42*J42,0)</f>
        <v>35</v>
      </c>
      <c r="F42" s="31">
        <f t="shared" si="8"/>
        <v>54</v>
      </c>
      <c r="G42" s="32">
        <f t="shared" si="9"/>
        <v>21014</v>
      </c>
      <c r="H42" s="40">
        <v>7109</v>
      </c>
      <c r="I42" s="40">
        <v>13905</v>
      </c>
      <c r="J42" s="36">
        <f>VLOOKUP(A42,'[1]支出进度中央资金分区划追踪-分区划预算追踪'!$A$1:$D$104,4,FALSE)</f>
        <v>0.652</v>
      </c>
    </row>
    <row r="43" spans="1:10">
      <c r="A43" s="37" t="s">
        <v>59</v>
      </c>
      <c r="B43" s="37">
        <f t="shared" si="10"/>
        <v>16</v>
      </c>
      <c r="C43" s="38">
        <f t="shared" si="11"/>
        <v>0</v>
      </c>
      <c r="D43" s="37"/>
      <c r="E43" s="31">
        <f t="shared" si="12"/>
        <v>16</v>
      </c>
      <c r="F43" s="31">
        <f t="shared" si="8"/>
        <v>51</v>
      </c>
      <c r="G43" s="32">
        <f t="shared" si="9"/>
        <v>19914</v>
      </c>
      <c r="H43" s="40">
        <v>7734</v>
      </c>
      <c r="I43" s="40">
        <v>12180</v>
      </c>
      <c r="J43" s="36">
        <f>VLOOKUP(A43,'[1]支出进度中央资金分区划追踪-分区划预算追踪'!$A$1:$D$104,4,FALSE)</f>
        <v>0.3134</v>
      </c>
    </row>
    <row r="44" spans="1:10">
      <c r="A44" s="37" t="s">
        <v>60</v>
      </c>
      <c r="B44" s="37">
        <f t="shared" si="10"/>
        <v>49</v>
      </c>
      <c r="C44" s="38">
        <f t="shared" si="11"/>
        <v>0</v>
      </c>
      <c r="D44" s="37"/>
      <c r="E44" s="31">
        <f t="shared" si="12"/>
        <v>49</v>
      </c>
      <c r="F44" s="31">
        <f t="shared" si="8"/>
        <v>84</v>
      </c>
      <c r="G44" s="32">
        <f t="shared" si="9"/>
        <v>32748</v>
      </c>
      <c r="H44" s="40">
        <v>14725</v>
      </c>
      <c r="I44" s="40">
        <v>18023</v>
      </c>
      <c r="J44" s="36">
        <f>VLOOKUP(A44,'[1]支出进度中央资金分区划追踪-分区划预算追踪'!$A$1:$D$104,4,FALSE)</f>
        <v>0.5792</v>
      </c>
    </row>
    <row r="45" spans="1:10">
      <c r="A45" s="37" t="s">
        <v>61</v>
      </c>
      <c r="B45" s="37">
        <f t="shared" si="10"/>
        <v>117</v>
      </c>
      <c r="C45" s="38">
        <f t="shared" si="11"/>
        <v>75</v>
      </c>
      <c r="D45" s="37">
        <v>20264</v>
      </c>
      <c r="E45" s="31">
        <f t="shared" si="12"/>
        <v>42</v>
      </c>
      <c r="F45" s="31">
        <f t="shared" si="8"/>
        <v>52</v>
      </c>
      <c r="G45" s="41">
        <f t="shared" si="9"/>
        <v>20264</v>
      </c>
      <c r="H45" s="40">
        <v>8679</v>
      </c>
      <c r="I45" s="40">
        <v>11585</v>
      </c>
      <c r="J45" s="36">
        <v>0.814</v>
      </c>
    </row>
    <row r="46" spans="1:10">
      <c r="A46" s="37" t="s">
        <v>62</v>
      </c>
      <c r="B46" s="37">
        <f t="shared" si="10"/>
        <v>31</v>
      </c>
      <c r="C46" s="38">
        <f t="shared" si="11"/>
        <v>0</v>
      </c>
      <c r="D46" s="37"/>
      <c r="E46" s="31">
        <f t="shared" si="12"/>
        <v>31</v>
      </c>
      <c r="F46" s="31">
        <f t="shared" si="8"/>
        <v>60</v>
      </c>
      <c r="G46" s="32">
        <f t="shared" si="9"/>
        <v>23511</v>
      </c>
      <c r="H46" s="40">
        <v>9141</v>
      </c>
      <c r="I46" s="40">
        <v>14370</v>
      </c>
      <c r="J46" s="36">
        <f>VLOOKUP(A46,'[1]支出进度中央资金分区划追踪-分区划预算追踪'!$A$1:$D$104,4,FALSE)</f>
        <v>0.5148</v>
      </c>
    </row>
    <row r="47" spans="1:10">
      <c r="A47" s="35" t="s">
        <v>63</v>
      </c>
      <c r="B47" s="31">
        <f>SUM(B48:B51)</f>
        <v>171</v>
      </c>
      <c r="C47" s="38">
        <f t="shared" si="11"/>
        <v>112</v>
      </c>
      <c r="D47" s="31">
        <f t="shared" ref="D47:I47" si="13">SUM(D48:D51)</f>
        <v>30275</v>
      </c>
      <c r="E47" s="31">
        <f t="shared" si="13"/>
        <v>59</v>
      </c>
      <c r="F47" s="31">
        <f t="shared" si="13"/>
        <v>78</v>
      </c>
      <c r="G47" s="31">
        <f t="shared" si="13"/>
        <v>30275</v>
      </c>
      <c r="H47" s="31">
        <f t="shared" si="13"/>
        <v>9970</v>
      </c>
      <c r="I47" s="31">
        <f t="shared" si="13"/>
        <v>20305</v>
      </c>
      <c r="J47" s="36">
        <f>VLOOKUP(A47,'[1]支出进度中央资金分区划追踪-分区划预算追踪'!$A$1:$D$104,4,FALSE)</f>
        <v>0.5901</v>
      </c>
    </row>
    <row r="48" spans="1:10">
      <c r="A48" s="37" t="s">
        <v>29</v>
      </c>
      <c r="B48" s="37">
        <f t="shared" si="10"/>
        <v>56</v>
      </c>
      <c r="C48" s="38">
        <f t="shared" si="11"/>
        <v>37</v>
      </c>
      <c r="D48" s="37">
        <v>10050</v>
      </c>
      <c r="E48" s="31">
        <f t="shared" si="12"/>
        <v>19</v>
      </c>
      <c r="F48" s="31">
        <f t="shared" si="8"/>
        <v>26</v>
      </c>
      <c r="G48" s="41">
        <f t="shared" si="9"/>
        <v>10050</v>
      </c>
      <c r="H48" s="40">
        <v>9970</v>
      </c>
      <c r="I48" s="40">
        <v>80</v>
      </c>
      <c r="J48" s="36">
        <v>0.743</v>
      </c>
    </row>
    <row r="49" spans="1:10">
      <c r="A49" s="37" t="s">
        <v>64</v>
      </c>
      <c r="B49" s="37">
        <f t="shared" si="10"/>
        <v>98</v>
      </c>
      <c r="C49" s="38">
        <f t="shared" si="11"/>
        <v>64</v>
      </c>
      <c r="D49" s="37">
        <v>17185</v>
      </c>
      <c r="E49" s="31">
        <f t="shared" si="12"/>
        <v>34</v>
      </c>
      <c r="F49" s="31">
        <f t="shared" si="8"/>
        <v>44</v>
      </c>
      <c r="G49" s="41">
        <f t="shared" si="9"/>
        <v>17185</v>
      </c>
      <c r="H49" s="44">
        <v>0</v>
      </c>
      <c r="I49" s="40">
        <v>17185</v>
      </c>
      <c r="J49" s="36">
        <f>VLOOKUP(A49,'[1]支出进度中央资金分区划追踪-分区划预算追踪'!$A$1:$D$104,4,FALSE)</f>
        <v>0.7782</v>
      </c>
    </row>
    <row r="50" spans="1:10">
      <c r="A50" s="37" t="s">
        <v>65</v>
      </c>
      <c r="B50" s="37">
        <f t="shared" si="10"/>
        <v>17</v>
      </c>
      <c r="C50" s="38">
        <f t="shared" si="11"/>
        <v>11</v>
      </c>
      <c r="D50" s="37">
        <v>3040</v>
      </c>
      <c r="E50" s="31">
        <f t="shared" si="12"/>
        <v>6</v>
      </c>
      <c r="F50" s="31">
        <f t="shared" si="8"/>
        <v>8</v>
      </c>
      <c r="G50" s="41">
        <f t="shared" si="9"/>
        <v>3040</v>
      </c>
      <c r="H50" s="44">
        <v>0</v>
      </c>
      <c r="I50" s="40">
        <v>3040</v>
      </c>
      <c r="J50" s="36">
        <f>VLOOKUP(A50,'[1]支出进度中央资金分区划追踪-分区划预算追踪'!$A$1:$D$104,4,FALSE)</f>
        <v>0.7799</v>
      </c>
    </row>
    <row r="51" spans="1:10">
      <c r="A51" s="37" t="s">
        <v>66</v>
      </c>
      <c r="B51" s="37">
        <f t="shared" si="10"/>
        <v>0</v>
      </c>
      <c r="C51" s="38">
        <f t="shared" si="11"/>
        <v>0</v>
      </c>
      <c r="D51" s="37"/>
      <c r="E51" s="31">
        <f t="shared" si="12"/>
        <v>0</v>
      </c>
      <c r="F51" s="31">
        <f t="shared" si="8"/>
        <v>0</v>
      </c>
      <c r="G51" s="32">
        <f t="shared" si="9"/>
        <v>0</v>
      </c>
      <c r="H51" s="44">
        <v>0</v>
      </c>
      <c r="I51" s="44">
        <v>0</v>
      </c>
      <c r="J51" s="36">
        <v>0</v>
      </c>
    </row>
    <row r="52" spans="1:10">
      <c r="A52" s="37" t="s">
        <v>67</v>
      </c>
      <c r="B52" s="37">
        <f t="shared" si="10"/>
        <v>26</v>
      </c>
      <c r="C52" s="38">
        <f t="shared" si="11"/>
        <v>0</v>
      </c>
      <c r="D52" s="37"/>
      <c r="E52" s="31">
        <f t="shared" si="12"/>
        <v>26</v>
      </c>
      <c r="F52" s="31">
        <f t="shared" si="8"/>
        <v>52</v>
      </c>
      <c r="G52" s="32">
        <f t="shared" si="9"/>
        <v>20140</v>
      </c>
      <c r="H52" s="40">
        <v>7494</v>
      </c>
      <c r="I52" s="40">
        <v>12646</v>
      </c>
      <c r="J52" s="36">
        <f>VLOOKUP(A52,'[1]支出进度中央资金分区划追踪-分区划预算追踪'!$A$1:$D$104,4,FALSE)</f>
        <v>0.4927</v>
      </c>
    </row>
    <row r="53" spans="1:10">
      <c r="A53" s="37" t="s">
        <v>68</v>
      </c>
      <c r="B53" s="37">
        <f t="shared" si="10"/>
        <v>15</v>
      </c>
      <c r="C53" s="38">
        <f t="shared" si="11"/>
        <v>0</v>
      </c>
      <c r="D53" s="37"/>
      <c r="E53" s="31">
        <f t="shared" si="12"/>
        <v>15</v>
      </c>
      <c r="F53" s="31">
        <f t="shared" si="8"/>
        <v>31</v>
      </c>
      <c r="G53" s="32">
        <f t="shared" si="9"/>
        <v>12206</v>
      </c>
      <c r="H53" s="40">
        <v>4836</v>
      </c>
      <c r="I53" s="40">
        <v>7370</v>
      </c>
      <c r="J53" s="36">
        <f>VLOOKUP(A53,'[1]支出进度中央资金分区划追踪-分区划预算追踪'!$A$1:$D$104,4,FALSE)</f>
        <v>0.4867</v>
      </c>
    </row>
    <row r="54" spans="1:10">
      <c r="A54" s="35" t="s">
        <v>69</v>
      </c>
      <c r="B54" s="31">
        <f>SUM(B55:B57)</f>
        <v>71</v>
      </c>
      <c r="C54" s="38">
        <f t="shared" si="11"/>
        <v>41</v>
      </c>
      <c r="D54" s="31">
        <f t="shared" ref="D54:I54" si="14">SUM(D55:D57)</f>
        <v>10983</v>
      </c>
      <c r="E54" s="31">
        <f t="shared" si="14"/>
        <v>30</v>
      </c>
      <c r="F54" s="31">
        <f t="shared" si="14"/>
        <v>72</v>
      </c>
      <c r="G54" s="31">
        <f t="shared" si="14"/>
        <v>28170</v>
      </c>
      <c r="H54" s="31">
        <f t="shared" si="14"/>
        <v>8981</v>
      </c>
      <c r="I54" s="31">
        <f t="shared" si="14"/>
        <v>19189</v>
      </c>
      <c r="J54" s="36">
        <f>VLOOKUP(A54,'[1]支出进度中央资金分区划追踪-分区划预算追踪'!$A$1:$D$104,4,FALSE)</f>
        <v>0.5168</v>
      </c>
    </row>
    <row r="55" spans="1:10">
      <c r="A55" s="37" t="s">
        <v>29</v>
      </c>
      <c r="B55" s="37">
        <f t="shared" si="10"/>
        <v>62</v>
      </c>
      <c r="C55" s="38">
        <f t="shared" si="11"/>
        <v>41</v>
      </c>
      <c r="D55" s="37">
        <v>10983</v>
      </c>
      <c r="E55" s="31">
        <f t="shared" si="12"/>
        <v>21</v>
      </c>
      <c r="F55" s="31">
        <f t="shared" si="8"/>
        <v>28</v>
      </c>
      <c r="G55" s="41">
        <f t="shared" si="9"/>
        <v>10983</v>
      </c>
      <c r="H55" s="40">
        <v>8732</v>
      </c>
      <c r="I55" s="40">
        <v>2251</v>
      </c>
      <c r="J55" s="36">
        <v>0.766</v>
      </c>
    </row>
    <row r="56" spans="1:10">
      <c r="A56" s="37" t="s">
        <v>70</v>
      </c>
      <c r="B56" s="37">
        <f t="shared" si="10"/>
        <v>8</v>
      </c>
      <c r="C56" s="38">
        <f t="shared" si="11"/>
        <v>0</v>
      </c>
      <c r="D56" s="37"/>
      <c r="E56" s="31">
        <f t="shared" si="12"/>
        <v>8</v>
      </c>
      <c r="F56" s="31">
        <f t="shared" si="8"/>
        <v>42</v>
      </c>
      <c r="G56" s="32">
        <f t="shared" si="9"/>
        <v>16489</v>
      </c>
      <c r="H56" s="40">
        <v>0</v>
      </c>
      <c r="I56" s="40">
        <v>16489</v>
      </c>
      <c r="J56" s="36">
        <f>VLOOKUP(A56,'[1]支出进度中央资金分区划追踪-分区划预算追踪'!$A$1:$D$104,4,FALSE)</f>
        <v>0.2021</v>
      </c>
    </row>
    <row r="57" spans="1:10">
      <c r="A57" s="37" t="s">
        <v>71</v>
      </c>
      <c r="B57" s="37">
        <f t="shared" si="10"/>
        <v>1</v>
      </c>
      <c r="C57" s="38">
        <f t="shared" si="11"/>
        <v>0</v>
      </c>
      <c r="D57" s="37"/>
      <c r="E57" s="31">
        <f t="shared" si="12"/>
        <v>1</v>
      </c>
      <c r="F57" s="31">
        <f t="shared" si="8"/>
        <v>2</v>
      </c>
      <c r="G57" s="32">
        <f t="shared" si="9"/>
        <v>698</v>
      </c>
      <c r="H57" s="40">
        <v>249</v>
      </c>
      <c r="I57" s="40">
        <v>449</v>
      </c>
      <c r="J57" s="36">
        <f>VLOOKUP(A57,'[1]支出进度中央资金分区划追踪-分区划预算追踪'!$A$1:$D$104,4,FALSE)</f>
        <v>0.4784</v>
      </c>
    </row>
    <row r="58" spans="1:10">
      <c r="A58" s="37" t="s">
        <v>72</v>
      </c>
      <c r="B58" s="37">
        <f t="shared" si="10"/>
        <v>19</v>
      </c>
      <c r="C58" s="38">
        <f t="shared" si="11"/>
        <v>0</v>
      </c>
      <c r="D58" s="37"/>
      <c r="E58" s="31">
        <f t="shared" si="12"/>
        <v>19</v>
      </c>
      <c r="F58" s="31">
        <f t="shared" si="8"/>
        <v>29</v>
      </c>
      <c r="G58" s="32">
        <f t="shared" si="9"/>
        <v>11368</v>
      </c>
      <c r="H58" s="40">
        <v>3809</v>
      </c>
      <c r="I58" s="40">
        <v>7559</v>
      </c>
      <c r="J58" s="36">
        <f>VLOOKUP(A58,'[1]支出进度中央资金分区划追踪-分区划预算追踪'!$A$1:$D$104,4,FALSE)</f>
        <v>0.6521</v>
      </c>
    </row>
    <row r="59" spans="1:10">
      <c r="A59" s="37" t="s">
        <v>73</v>
      </c>
      <c r="B59" s="37">
        <f t="shared" si="10"/>
        <v>23</v>
      </c>
      <c r="C59" s="38">
        <f t="shared" si="11"/>
        <v>0</v>
      </c>
      <c r="D59" s="37"/>
      <c r="E59" s="31">
        <f t="shared" si="12"/>
        <v>23</v>
      </c>
      <c r="F59" s="31">
        <f t="shared" si="8"/>
        <v>38</v>
      </c>
      <c r="G59" s="32">
        <f t="shared" si="9"/>
        <v>14958</v>
      </c>
      <c r="H59" s="40">
        <v>5923</v>
      </c>
      <c r="I59" s="40">
        <v>9035</v>
      </c>
      <c r="J59" s="36">
        <f>VLOOKUP(A59,'[1]支出进度中央资金分区划追踪-分区划预算追踪'!$A$1:$D$104,4,FALSE)</f>
        <v>0.5922</v>
      </c>
    </row>
    <row r="60" spans="1:10">
      <c r="A60" s="37" t="s">
        <v>74</v>
      </c>
      <c r="B60" s="37">
        <f t="shared" si="10"/>
        <v>30</v>
      </c>
      <c r="C60" s="38">
        <f t="shared" si="11"/>
        <v>0</v>
      </c>
      <c r="D60" s="37"/>
      <c r="E60" s="31">
        <f t="shared" si="12"/>
        <v>30</v>
      </c>
      <c r="F60" s="31">
        <f t="shared" si="8"/>
        <v>51</v>
      </c>
      <c r="G60" s="32">
        <f t="shared" si="9"/>
        <v>19791</v>
      </c>
      <c r="H60" s="40">
        <v>7321</v>
      </c>
      <c r="I60" s="40">
        <v>12470</v>
      </c>
      <c r="J60" s="36">
        <f>VLOOKUP(A60,'[1]支出进度中央资金分区划追踪-分区划预算追踪'!$A$1:$D$104,4,FALSE)</f>
        <v>0.593</v>
      </c>
    </row>
    <row r="61" spans="1:10">
      <c r="A61" s="37" t="s">
        <v>75</v>
      </c>
      <c r="B61" s="37">
        <f t="shared" si="10"/>
        <v>36</v>
      </c>
      <c r="C61" s="38">
        <f t="shared" si="11"/>
        <v>0</v>
      </c>
      <c r="D61" s="37"/>
      <c r="E61" s="31">
        <f t="shared" si="12"/>
        <v>36</v>
      </c>
      <c r="F61" s="31">
        <f t="shared" si="8"/>
        <v>94</v>
      </c>
      <c r="G61" s="32">
        <f t="shared" si="9"/>
        <v>36596</v>
      </c>
      <c r="H61" s="40">
        <v>13231</v>
      </c>
      <c r="I61" s="40">
        <v>23365</v>
      </c>
      <c r="J61" s="36">
        <f>VLOOKUP(A61,'[1]支出进度中央资金分区划追踪-分区划预算追踪'!$A$1:$D$104,4,FALSE)</f>
        <v>0.3807</v>
      </c>
    </row>
    <row r="62" spans="1:10">
      <c r="A62" s="37" t="s">
        <v>76</v>
      </c>
      <c r="B62" s="37">
        <f t="shared" si="10"/>
        <v>14</v>
      </c>
      <c r="C62" s="38">
        <f t="shared" si="11"/>
        <v>0</v>
      </c>
      <c r="D62" s="37"/>
      <c r="E62" s="31">
        <f t="shared" si="12"/>
        <v>14</v>
      </c>
      <c r="F62" s="31">
        <f t="shared" si="8"/>
        <v>24</v>
      </c>
      <c r="G62" s="32">
        <f t="shared" si="9"/>
        <v>9440</v>
      </c>
      <c r="H62" s="40">
        <v>3088</v>
      </c>
      <c r="I62" s="40">
        <v>6352</v>
      </c>
      <c r="J62" s="36">
        <f>VLOOKUP(A62,'[1]支出进度中央资金分区划追踪-分区划预算追踪'!$A$1:$D$104,4,FALSE)</f>
        <v>0.6011</v>
      </c>
    </row>
    <row r="63" spans="1:10">
      <c r="A63" s="35" t="s">
        <v>77</v>
      </c>
      <c r="B63" s="31">
        <f>SUM(B64:B66)</f>
        <v>124</v>
      </c>
      <c r="C63" s="38">
        <f t="shared" si="11"/>
        <v>77</v>
      </c>
      <c r="D63" s="31">
        <f t="shared" ref="D63:I63" si="15">SUM(D64:D66)</f>
        <v>20703</v>
      </c>
      <c r="E63" s="31">
        <f t="shared" si="15"/>
        <v>48</v>
      </c>
      <c r="F63" s="31">
        <f t="shared" si="15"/>
        <v>68</v>
      </c>
      <c r="G63" s="31">
        <f t="shared" si="15"/>
        <v>26548</v>
      </c>
      <c r="H63" s="31">
        <f t="shared" si="15"/>
        <v>8781</v>
      </c>
      <c r="I63" s="31">
        <f t="shared" si="15"/>
        <v>17767</v>
      </c>
      <c r="J63" s="36">
        <f>VLOOKUP(A63,'[1]支出进度中央资金分区划追踪-分区划预算追踪'!$A$1:$D$104,4,FALSE)</f>
        <v>0.5344</v>
      </c>
    </row>
    <row r="64" spans="1:10">
      <c r="A64" s="37" t="s">
        <v>29</v>
      </c>
      <c r="B64" s="37">
        <f t="shared" si="10"/>
        <v>68</v>
      </c>
      <c r="C64" s="38">
        <f t="shared" si="11"/>
        <v>43</v>
      </c>
      <c r="D64" s="37">
        <v>11715</v>
      </c>
      <c r="E64" s="31">
        <f t="shared" si="12"/>
        <v>25</v>
      </c>
      <c r="F64" s="31">
        <f t="shared" si="8"/>
        <v>30</v>
      </c>
      <c r="G64" s="41">
        <f t="shared" si="9"/>
        <v>11715</v>
      </c>
      <c r="H64" s="40">
        <v>4073</v>
      </c>
      <c r="I64" s="40">
        <v>7642</v>
      </c>
      <c r="J64" s="36">
        <v>0.819</v>
      </c>
    </row>
    <row r="65" spans="1:10">
      <c r="A65" s="37" t="s">
        <v>78</v>
      </c>
      <c r="B65" s="37">
        <f t="shared" si="10"/>
        <v>52</v>
      </c>
      <c r="C65" s="38">
        <f t="shared" si="11"/>
        <v>33</v>
      </c>
      <c r="D65" s="37">
        <v>8988</v>
      </c>
      <c r="E65" s="31">
        <f t="shared" si="12"/>
        <v>19</v>
      </c>
      <c r="F65" s="31">
        <f t="shared" si="8"/>
        <v>23</v>
      </c>
      <c r="G65" s="41">
        <f t="shared" si="9"/>
        <v>8988</v>
      </c>
      <c r="H65" s="40">
        <v>2644</v>
      </c>
      <c r="I65" s="40">
        <v>6344</v>
      </c>
      <c r="J65" s="36">
        <f>VLOOKUP(A65,'[1]支出进度中央资金分区划追踪-分区划预算追踪'!$A$1:$D$104,4,FALSE)</f>
        <v>0.8247</v>
      </c>
    </row>
    <row r="66" spans="1:10">
      <c r="A66" s="37" t="s">
        <v>79</v>
      </c>
      <c r="B66" s="37">
        <f t="shared" si="10"/>
        <v>4</v>
      </c>
      <c r="C66" s="38">
        <f t="shared" si="11"/>
        <v>0</v>
      </c>
      <c r="D66" s="37"/>
      <c r="E66" s="31">
        <f t="shared" si="12"/>
        <v>4</v>
      </c>
      <c r="F66" s="31">
        <f t="shared" si="8"/>
        <v>15</v>
      </c>
      <c r="G66" s="32">
        <f t="shared" si="9"/>
        <v>5845</v>
      </c>
      <c r="H66" s="40">
        <v>2064</v>
      </c>
      <c r="I66" s="40">
        <v>3781</v>
      </c>
      <c r="J66" s="36">
        <f>VLOOKUP(A66,'[1]支出进度中央资金分区划追踪-分区划预算追踪'!$A$1:$D$104,4,FALSE)</f>
        <v>0.2707</v>
      </c>
    </row>
    <row r="67" spans="1:10">
      <c r="A67" s="37" t="s">
        <v>80</v>
      </c>
      <c r="B67" s="37">
        <f t="shared" si="10"/>
        <v>19</v>
      </c>
      <c r="C67" s="38">
        <f t="shared" si="11"/>
        <v>0</v>
      </c>
      <c r="D67" s="37"/>
      <c r="E67" s="31">
        <f t="shared" si="12"/>
        <v>19</v>
      </c>
      <c r="F67" s="31">
        <f t="shared" si="8"/>
        <v>42</v>
      </c>
      <c r="G67" s="32">
        <f t="shared" si="9"/>
        <v>16420</v>
      </c>
      <c r="H67" s="40">
        <v>5267</v>
      </c>
      <c r="I67" s="40">
        <v>11153</v>
      </c>
      <c r="J67" s="36">
        <f>VLOOKUP(A67,'[1]支出进度中央资金分区划追踪-分区划预算追踪'!$A$1:$D$104,4,FALSE)</f>
        <v>0.4598</v>
      </c>
    </row>
    <row r="68" spans="1:10">
      <c r="A68" s="37" t="s">
        <v>81</v>
      </c>
      <c r="B68" s="37">
        <f t="shared" si="10"/>
        <v>9</v>
      </c>
      <c r="C68" s="38">
        <f t="shared" si="11"/>
        <v>0</v>
      </c>
      <c r="D68" s="37"/>
      <c r="E68" s="31">
        <f t="shared" si="12"/>
        <v>9</v>
      </c>
      <c r="F68" s="31">
        <f t="shared" si="8"/>
        <v>21</v>
      </c>
      <c r="G68" s="32">
        <f t="shared" si="9"/>
        <v>8255</v>
      </c>
      <c r="H68" s="40">
        <v>2809</v>
      </c>
      <c r="I68" s="40">
        <v>5446</v>
      </c>
      <c r="J68" s="36">
        <f>VLOOKUP(A68,'[1]支出进度中央资金分区划追踪-分区划预算追踪'!$A$1:$D$104,4,FALSE)</f>
        <v>0.4363</v>
      </c>
    </row>
    <row r="69" spans="1:10">
      <c r="A69" s="37" t="s">
        <v>82</v>
      </c>
      <c r="B69" s="37">
        <f t="shared" si="10"/>
        <v>4</v>
      </c>
      <c r="C69" s="38">
        <f t="shared" si="11"/>
        <v>0</v>
      </c>
      <c r="D69" s="37"/>
      <c r="E69" s="31">
        <f t="shared" si="12"/>
        <v>4</v>
      </c>
      <c r="F69" s="31">
        <f t="shared" si="8"/>
        <v>8</v>
      </c>
      <c r="G69" s="32">
        <f t="shared" si="9"/>
        <v>3078</v>
      </c>
      <c r="H69" s="40">
        <v>1047</v>
      </c>
      <c r="I69" s="40">
        <v>2031</v>
      </c>
      <c r="J69" s="36">
        <v>0.548</v>
      </c>
    </row>
    <row r="70" spans="1:10">
      <c r="A70" s="37" t="s">
        <v>83</v>
      </c>
      <c r="B70" s="37">
        <f t="shared" si="10"/>
        <v>9</v>
      </c>
      <c r="C70" s="38">
        <f t="shared" si="11"/>
        <v>0</v>
      </c>
      <c r="D70" s="37"/>
      <c r="E70" s="31">
        <f t="shared" si="12"/>
        <v>9</v>
      </c>
      <c r="F70" s="31">
        <f t="shared" si="8"/>
        <v>18</v>
      </c>
      <c r="G70" s="32">
        <f t="shared" si="9"/>
        <v>7116</v>
      </c>
      <c r="H70" s="40">
        <v>2503</v>
      </c>
      <c r="I70" s="40">
        <v>4613</v>
      </c>
      <c r="J70" s="36">
        <f>VLOOKUP(A70,'[1]支出进度中央资金分区划追踪-分区划预算追踪'!$A$1:$D$104,4,FALSE)</f>
        <v>0.498</v>
      </c>
    </row>
    <row r="71" spans="1:10">
      <c r="A71" s="35" t="s">
        <v>84</v>
      </c>
      <c r="B71" s="31">
        <f>SUM(B72:B75)</f>
        <v>208</v>
      </c>
      <c r="C71" s="38">
        <f t="shared" si="11"/>
        <v>97</v>
      </c>
      <c r="D71" s="31">
        <f t="shared" ref="D71:I71" si="16">SUM(D72:D75)</f>
        <v>26183</v>
      </c>
      <c r="E71" s="31">
        <f t="shared" si="16"/>
        <v>111</v>
      </c>
      <c r="F71" s="31">
        <f t="shared" si="16"/>
        <v>140</v>
      </c>
      <c r="G71" s="31">
        <f t="shared" si="16"/>
        <v>54688</v>
      </c>
      <c r="H71" s="31">
        <f t="shared" si="16"/>
        <v>20547</v>
      </c>
      <c r="I71" s="31">
        <f t="shared" si="16"/>
        <v>34141</v>
      </c>
      <c r="J71" s="36">
        <f>VLOOKUP(A71,'[1]支出进度中央资金分区划追踪-分区划预算追踪'!$A$1:$D$104,4,FALSE)</f>
        <v>0.623</v>
      </c>
    </row>
    <row r="72" spans="1:10">
      <c r="A72" s="37" t="s">
        <v>29</v>
      </c>
      <c r="B72" s="37">
        <f t="shared" si="10"/>
        <v>159</v>
      </c>
      <c r="C72" s="38">
        <f t="shared" si="11"/>
        <v>97</v>
      </c>
      <c r="D72" s="37">
        <v>26183</v>
      </c>
      <c r="E72" s="31">
        <f t="shared" si="12"/>
        <v>62</v>
      </c>
      <c r="F72" s="31">
        <f t="shared" si="8"/>
        <v>67</v>
      </c>
      <c r="G72" s="41">
        <f t="shared" si="9"/>
        <v>26183</v>
      </c>
      <c r="H72" s="40">
        <v>10309</v>
      </c>
      <c r="I72" s="40">
        <v>15874</v>
      </c>
      <c r="J72" s="36">
        <v>0.918</v>
      </c>
    </row>
    <row r="73" spans="1:10">
      <c r="A73" s="37" t="s">
        <v>85</v>
      </c>
      <c r="B73" s="37">
        <f t="shared" si="10"/>
        <v>43</v>
      </c>
      <c r="C73" s="38">
        <f t="shared" si="11"/>
        <v>0</v>
      </c>
      <c r="D73" s="37"/>
      <c r="E73" s="31">
        <f t="shared" si="12"/>
        <v>43</v>
      </c>
      <c r="F73" s="31">
        <f t="shared" ref="F73:F100" si="17">ROUND(G73/$G$6*$L$3,0)</f>
        <v>64</v>
      </c>
      <c r="G73" s="32">
        <f t="shared" ref="G73:G100" si="18">SUM(H73:I73)</f>
        <v>25021</v>
      </c>
      <c r="H73" s="40">
        <v>9766</v>
      </c>
      <c r="I73" s="40">
        <v>15255</v>
      </c>
      <c r="J73" s="36">
        <f>VLOOKUP(A73,'[1]支出进度中央资金分区划追踪-分区划预算追踪'!$A$1:$D$104,4,FALSE)</f>
        <v>0.6731</v>
      </c>
    </row>
    <row r="74" spans="1:10">
      <c r="A74" s="45" t="s">
        <v>36</v>
      </c>
      <c r="B74" s="37">
        <f t="shared" ref="B74:B97" si="19">SUM(C74,E74)</f>
        <v>5</v>
      </c>
      <c r="C74" s="38">
        <f t="shared" ref="C74:C97" si="20">ROUND(D74/$D$6*$L$5,0)</f>
        <v>0</v>
      </c>
      <c r="D74" s="45"/>
      <c r="E74" s="31">
        <f t="shared" ref="E74:E97" si="21">ROUND(F74*J74,0)</f>
        <v>5</v>
      </c>
      <c r="F74" s="31">
        <f t="shared" si="17"/>
        <v>8</v>
      </c>
      <c r="G74" s="32">
        <f t="shared" si="18"/>
        <v>3044</v>
      </c>
      <c r="H74" s="40">
        <v>302</v>
      </c>
      <c r="I74" s="40">
        <v>2742</v>
      </c>
      <c r="J74" s="36">
        <v>0.673</v>
      </c>
    </row>
    <row r="75" spans="1:10">
      <c r="A75" s="45" t="s">
        <v>86</v>
      </c>
      <c r="B75" s="37">
        <f t="shared" si="19"/>
        <v>1</v>
      </c>
      <c r="C75" s="38">
        <f t="shared" si="20"/>
        <v>0</v>
      </c>
      <c r="D75" s="45"/>
      <c r="E75" s="31">
        <f t="shared" si="21"/>
        <v>1</v>
      </c>
      <c r="F75" s="31">
        <f t="shared" si="17"/>
        <v>1</v>
      </c>
      <c r="G75" s="32">
        <f t="shared" si="18"/>
        <v>440</v>
      </c>
      <c r="H75" s="40">
        <v>170</v>
      </c>
      <c r="I75" s="40">
        <v>270</v>
      </c>
      <c r="J75" s="36">
        <v>0.625</v>
      </c>
    </row>
    <row r="76" spans="1:10">
      <c r="A76" s="37" t="s">
        <v>87</v>
      </c>
      <c r="B76" s="37">
        <f t="shared" si="19"/>
        <v>48</v>
      </c>
      <c r="C76" s="38">
        <f t="shared" si="20"/>
        <v>0</v>
      </c>
      <c r="D76" s="37"/>
      <c r="E76" s="31">
        <f t="shared" si="21"/>
        <v>48</v>
      </c>
      <c r="F76" s="31">
        <f t="shared" si="17"/>
        <v>81</v>
      </c>
      <c r="G76" s="32">
        <f t="shared" si="18"/>
        <v>31612</v>
      </c>
      <c r="H76" s="40">
        <v>13448</v>
      </c>
      <c r="I76" s="40">
        <v>18164</v>
      </c>
      <c r="J76" s="36">
        <v>0.594</v>
      </c>
    </row>
    <row r="77" spans="1:10">
      <c r="A77" s="37" t="s">
        <v>88</v>
      </c>
      <c r="B77" s="37">
        <f t="shared" si="19"/>
        <v>193</v>
      </c>
      <c r="C77" s="38">
        <f t="shared" si="20"/>
        <v>129</v>
      </c>
      <c r="D77" s="37">
        <v>34956</v>
      </c>
      <c r="E77" s="31">
        <f t="shared" si="21"/>
        <v>64</v>
      </c>
      <c r="F77" s="31">
        <f t="shared" si="17"/>
        <v>89</v>
      </c>
      <c r="G77" s="41">
        <f t="shared" si="18"/>
        <v>34956</v>
      </c>
      <c r="H77" s="40">
        <v>15436</v>
      </c>
      <c r="I77" s="40">
        <v>19520</v>
      </c>
      <c r="J77" s="36">
        <f>VLOOKUP(A77,'[1]支出进度中央资金分区划追踪-分区划预算追踪'!$A$1:$D$104,4,FALSE)</f>
        <v>0.7192</v>
      </c>
    </row>
    <row r="78" spans="1:10">
      <c r="A78" s="37" t="s">
        <v>89</v>
      </c>
      <c r="B78" s="37">
        <f t="shared" si="19"/>
        <v>14</v>
      </c>
      <c r="C78" s="38">
        <f t="shared" si="20"/>
        <v>0</v>
      </c>
      <c r="D78" s="37"/>
      <c r="E78" s="31">
        <f t="shared" si="21"/>
        <v>14</v>
      </c>
      <c r="F78" s="31">
        <f t="shared" si="17"/>
        <v>32</v>
      </c>
      <c r="G78" s="32">
        <f t="shared" si="18"/>
        <v>12618</v>
      </c>
      <c r="H78" s="40">
        <v>5297</v>
      </c>
      <c r="I78" s="40">
        <v>7321</v>
      </c>
      <c r="J78" s="36">
        <f>VLOOKUP(A78,'[1]支出进度中央资金分区划追踪-分区划预算追踪'!$A$1:$D$104,4,FALSE)</f>
        <v>0.4235</v>
      </c>
    </row>
    <row r="79" spans="1:10">
      <c r="A79" s="37" t="s">
        <v>90</v>
      </c>
      <c r="B79" s="37">
        <f t="shared" si="19"/>
        <v>33</v>
      </c>
      <c r="C79" s="38">
        <f t="shared" si="20"/>
        <v>0</v>
      </c>
      <c r="D79" s="37"/>
      <c r="E79" s="31">
        <f t="shared" si="21"/>
        <v>33</v>
      </c>
      <c r="F79" s="31">
        <f t="shared" si="17"/>
        <v>73</v>
      </c>
      <c r="G79" s="32">
        <f t="shared" si="18"/>
        <v>28614</v>
      </c>
      <c r="H79" s="40">
        <v>11760</v>
      </c>
      <c r="I79" s="40">
        <v>16854</v>
      </c>
      <c r="J79" s="36">
        <f>VLOOKUP(A79,'[1]支出进度中央资金分区划追踪-分区划预算追踪'!$A$1:$D$104,4,FALSE)</f>
        <v>0.4537</v>
      </c>
    </row>
    <row r="80" spans="1:10">
      <c r="A80" s="35" t="s">
        <v>91</v>
      </c>
      <c r="B80" s="37">
        <f t="shared" si="19"/>
        <v>153</v>
      </c>
      <c r="C80" s="38">
        <f t="shared" si="20"/>
        <v>97</v>
      </c>
      <c r="D80" s="31">
        <f t="shared" ref="D80:I80" si="22">SUM(D81:D82)</f>
        <v>26290</v>
      </c>
      <c r="E80" s="31">
        <f t="shared" si="22"/>
        <v>56</v>
      </c>
      <c r="F80" s="31">
        <f t="shared" si="22"/>
        <v>80</v>
      </c>
      <c r="G80" s="31">
        <f t="shared" si="22"/>
        <v>31541</v>
      </c>
      <c r="H80" s="31">
        <f t="shared" si="22"/>
        <v>11618</v>
      </c>
      <c r="I80" s="31">
        <f t="shared" si="22"/>
        <v>19923</v>
      </c>
      <c r="J80" s="36">
        <f>VLOOKUP(A80,'[1]支出进度中央资金分区划追踪-分区划预算追踪'!$A$1:$D$104,4,FALSE)</f>
        <v>0.7216</v>
      </c>
    </row>
    <row r="81" spans="1:10">
      <c r="A81" s="37" t="s">
        <v>29</v>
      </c>
      <c r="B81" s="37">
        <f t="shared" si="19"/>
        <v>2</v>
      </c>
      <c r="C81" s="38">
        <f t="shared" si="20"/>
        <v>0</v>
      </c>
      <c r="D81" s="37"/>
      <c r="E81" s="31">
        <f t="shared" si="21"/>
        <v>2</v>
      </c>
      <c r="F81" s="31">
        <f t="shared" si="17"/>
        <v>13</v>
      </c>
      <c r="G81" s="32">
        <f t="shared" si="18"/>
        <v>5251</v>
      </c>
      <c r="H81" s="40">
        <v>3363</v>
      </c>
      <c r="I81" s="40">
        <v>1888</v>
      </c>
      <c r="J81" s="36">
        <v>0.165</v>
      </c>
    </row>
    <row r="82" spans="1:10">
      <c r="A82" s="37" t="s">
        <v>92</v>
      </c>
      <c r="B82" s="37">
        <f t="shared" si="19"/>
        <v>151</v>
      </c>
      <c r="C82" s="38">
        <f t="shared" si="20"/>
        <v>97</v>
      </c>
      <c r="D82" s="37">
        <v>26290</v>
      </c>
      <c r="E82" s="31">
        <f t="shared" si="21"/>
        <v>54</v>
      </c>
      <c r="F82" s="31">
        <f t="shared" si="17"/>
        <v>67</v>
      </c>
      <c r="G82" s="41">
        <f t="shared" si="18"/>
        <v>26290</v>
      </c>
      <c r="H82" s="40">
        <v>8255</v>
      </c>
      <c r="I82" s="40">
        <v>18035</v>
      </c>
      <c r="J82" s="36">
        <f>VLOOKUP(A82,'[1]支出进度中央资金分区划追踪-分区划预算追踪'!$A$1:$D$104,4,FALSE)</f>
        <v>0.8087</v>
      </c>
    </row>
    <row r="83" spans="1:10">
      <c r="A83" s="37" t="s">
        <v>93</v>
      </c>
      <c r="B83" s="37">
        <f t="shared" si="19"/>
        <v>73</v>
      </c>
      <c r="C83" s="38">
        <f t="shared" si="20"/>
        <v>49</v>
      </c>
      <c r="D83" s="37">
        <v>13229</v>
      </c>
      <c r="E83" s="31">
        <f t="shared" si="21"/>
        <v>24</v>
      </c>
      <c r="F83" s="31">
        <f t="shared" si="17"/>
        <v>34</v>
      </c>
      <c r="G83" s="41">
        <f t="shared" si="18"/>
        <v>13229</v>
      </c>
      <c r="H83" s="40">
        <v>4889</v>
      </c>
      <c r="I83" s="40">
        <v>8340</v>
      </c>
      <c r="J83" s="36">
        <f>VLOOKUP(A83,'[1]支出进度中央资金分区划追踪-分区划预算追踪'!$A$1:$D$104,4,FALSE)</f>
        <v>0.7183</v>
      </c>
    </row>
    <row r="84" spans="1:10">
      <c r="A84" s="37" t="s">
        <v>94</v>
      </c>
      <c r="B84" s="37">
        <f t="shared" si="19"/>
        <v>119</v>
      </c>
      <c r="C84" s="38">
        <f t="shared" si="20"/>
        <v>78</v>
      </c>
      <c r="D84" s="37">
        <v>21162</v>
      </c>
      <c r="E84" s="31">
        <f t="shared" si="21"/>
        <v>41</v>
      </c>
      <c r="F84" s="31">
        <f t="shared" si="17"/>
        <v>54</v>
      </c>
      <c r="G84" s="41">
        <f t="shared" si="18"/>
        <v>21162</v>
      </c>
      <c r="H84" s="40">
        <v>7927</v>
      </c>
      <c r="I84" s="40">
        <v>13235</v>
      </c>
      <c r="J84" s="36">
        <f>VLOOKUP(A84,'[1]支出进度中央资金分区划追踪-分区划预算追踪'!$A$1:$D$104,4,FALSE)</f>
        <v>0.7536</v>
      </c>
    </row>
    <row r="85" spans="1:10">
      <c r="A85" s="37" t="s">
        <v>95</v>
      </c>
      <c r="B85" s="37">
        <f t="shared" si="19"/>
        <v>109</v>
      </c>
      <c r="C85" s="38">
        <f t="shared" si="20"/>
        <v>73</v>
      </c>
      <c r="D85" s="37">
        <v>19666</v>
      </c>
      <c r="E85" s="31">
        <f t="shared" si="21"/>
        <v>36</v>
      </c>
      <c r="F85" s="31">
        <f t="shared" si="17"/>
        <v>50</v>
      </c>
      <c r="G85" s="41">
        <f t="shared" si="18"/>
        <v>19666</v>
      </c>
      <c r="H85" s="40">
        <v>7430</v>
      </c>
      <c r="I85" s="40">
        <v>12236</v>
      </c>
      <c r="J85" s="36">
        <f>VLOOKUP(A85,'[1]支出进度中央资金分区划追踪-分区划预算追踪'!$A$1:$D$104,4,FALSE)</f>
        <v>0.7125</v>
      </c>
    </row>
    <row r="86" spans="1:10">
      <c r="A86" s="37" t="s">
        <v>96</v>
      </c>
      <c r="B86" s="37">
        <f t="shared" si="19"/>
        <v>76</v>
      </c>
      <c r="C86" s="38">
        <f t="shared" si="20"/>
        <v>51</v>
      </c>
      <c r="D86" s="37">
        <v>13852</v>
      </c>
      <c r="E86" s="31">
        <f t="shared" si="21"/>
        <v>25</v>
      </c>
      <c r="F86" s="31">
        <f t="shared" si="17"/>
        <v>35</v>
      </c>
      <c r="G86" s="41">
        <f t="shared" si="18"/>
        <v>13852</v>
      </c>
      <c r="H86" s="40">
        <v>5182</v>
      </c>
      <c r="I86" s="40">
        <v>8670</v>
      </c>
      <c r="J86" s="36">
        <f>VLOOKUP(A86,'[1]支出进度中央资金分区划追踪-分区划预算追踪'!$A$1:$D$104,4,FALSE)</f>
        <v>0.7042</v>
      </c>
    </row>
    <row r="87" spans="1:10">
      <c r="A87" s="35" t="s">
        <v>97</v>
      </c>
      <c r="B87" s="31">
        <f>SUM(B88:B96)</f>
        <v>349</v>
      </c>
      <c r="C87" s="38">
        <f t="shared" si="20"/>
        <v>157</v>
      </c>
      <c r="D87" s="31">
        <f t="shared" ref="D87:I87" si="23">SUM(D88:D96)</f>
        <v>42440</v>
      </c>
      <c r="E87" s="31">
        <f t="shared" si="23"/>
        <v>191</v>
      </c>
      <c r="F87" s="31">
        <f t="shared" si="23"/>
        <v>297</v>
      </c>
      <c r="G87" s="31">
        <f t="shared" si="23"/>
        <v>115761</v>
      </c>
      <c r="H87" s="31">
        <f t="shared" si="23"/>
        <v>38964</v>
      </c>
      <c r="I87" s="31">
        <f t="shared" si="23"/>
        <v>76797</v>
      </c>
      <c r="J87" s="36">
        <v>0.663</v>
      </c>
    </row>
    <row r="88" spans="1:10">
      <c r="A88" s="37" t="s">
        <v>29</v>
      </c>
      <c r="B88" s="37">
        <f t="shared" si="19"/>
        <v>5</v>
      </c>
      <c r="C88" s="38">
        <f t="shared" si="20"/>
        <v>3</v>
      </c>
      <c r="D88" s="37">
        <v>684</v>
      </c>
      <c r="E88" s="31">
        <f t="shared" si="21"/>
        <v>2</v>
      </c>
      <c r="F88" s="31">
        <f t="shared" si="17"/>
        <v>2</v>
      </c>
      <c r="G88" s="41">
        <f t="shared" si="18"/>
        <v>684</v>
      </c>
      <c r="H88" s="46">
        <v>684</v>
      </c>
      <c r="I88" s="43">
        <v>0</v>
      </c>
      <c r="J88" s="36">
        <v>0.949</v>
      </c>
    </row>
    <row r="89" spans="1:10">
      <c r="A89" s="37" t="s">
        <v>98</v>
      </c>
      <c r="B89" s="37">
        <f t="shared" si="19"/>
        <v>69</v>
      </c>
      <c r="C89" s="38">
        <f t="shared" si="20"/>
        <v>0</v>
      </c>
      <c r="D89" s="37"/>
      <c r="E89" s="31">
        <f t="shared" si="21"/>
        <v>69</v>
      </c>
      <c r="F89" s="31">
        <f t="shared" si="17"/>
        <v>120</v>
      </c>
      <c r="G89" s="32">
        <f t="shared" si="18"/>
        <v>46930</v>
      </c>
      <c r="H89" s="40">
        <v>14779</v>
      </c>
      <c r="I89" s="40">
        <v>32151</v>
      </c>
      <c r="J89" s="36">
        <f>VLOOKUP(A89,'[1]支出进度中央资金分区划追踪-分区划预算追踪'!$A$1:$D$104,4,FALSE)</f>
        <v>0.5761</v>
      </c>
    </row>
    <row r="90" spans="1:10">
      <c r="A90" s="37" t="s">
        <v>99</v>
      </c>
      <c r="B90" s="37">
        <f t="shared" si="19"/>
        <v>4</v>
      </c>
      <c r="C90" s="38">
        <f t="shared" si="20"/>
        <v>0</v>
      </c>
      <c r="D90" s="37"/>
      <c r="E90" s="31">
        <f t="shared" si="21"/>
        <v>4</v>
      </c>
      <c r="F90" s="31">
        <f t="shared" si="17"/>
        <v>7</v>
      </c>
      <c r="G90" s="32">
        <f t="shared" si="18"/>
        <v>2567</v>
      </c>
      <c r="H90" s="40">
        <v>873</v>
      </c>
      <c r="I90" s="40">
        <v>1694</v>
      </c>
      <c r="J90" s="36">
        <f>VLOOKUP(A90,'[1]支出进度中央资金分区划追踪-分区划预算追踪'!$A$1:$D$104,4,FALSE)</f>
        <v>0.5686</v>
      </c>
    </row>
    <row r="91" spans="1:10">
      <c r="A91" s="37" t="s">
        <v>100</v>
      </c>
      <c r="B91" s="37">
        <f t="shared" si="19"/>
        <v>142</v>
      </c>
      <c r="C91" s="38">
        <f t="shared" si="20"/>
        <v>94</v>
      </c>
      <c r="D91" s="37">
        <v>25294</v>
      </c>
      <c r="E91" s="31">
        <f t="shared" si="21"/>
        <v>48</v>
      </c>
      <c r="F91" s="31">
        <f t="shared" si="17"/>
        <v>65</v>
      </c>
      <c r="G91" s="41">
        <f t="shared" si="18"/>
        <v>25294</v>
      </c>
      <c r="H91" s="40">
        <v>8586</v>
      </c>
      <c r="I91" s="40">
        <v>16708</v>
      </c>
      <c r="J91" s="36">
        <f>VLOOKUP(A91,'[1]支出进度中央资金分区划追踪-分区划预算追踪'!$A$1:$D$104,4,FALSE)</f>
        <v>0.7362</v>
      </c>
    </row>
    <row r="92" spans="1:10">
      <c r="A92" s="37" t="s">
        <v>101</v>
      </c>
      <c r="B92" s="37">
        <f t="shared" si="19"/>
        <v>96</v>
      </c>
      <c r="C92" s="38">
        <f t="shared" si="20"/>
        <v>61</v>
      </c>
      <c r="D92" s="37">
        <v>16462</v>
      </c>
      <c r="E92" s="31">
        <f t="shared" si="21"/>
        <v>35</v>
      </c>
      <c r="F92" s="31">
        <f t="shared" si="17"/>
        <v>42</v>
      </c>
      <c r="G92" s="41">
        <f t="shared" si="18"/>
        <v>16462</v>
      </c>
      <c r="H92" s="40">
        <v>5426</v>
      </c>
      <c r="I92" s="40">
        <v>11036</v>
      </c>
      <c r="J92" s="36">
        <f>VLOOKUP(A92,'[1]支出进度中央资金分区划追踪-分区划预算追踪'!$A$1:$D$104,4,FALSE)</f>
        <v>0.8248</v>
      </c>
    </row>
    <row r="93" spans="1:10">
      <c r="A93" s="37" t="s">
        <v>102</v>
      </c>
      <c r="B93" s="37">
        <f t="shared" si="19"/>
        <v>5</v>
      </c>
      <c r="C93" s="38">
        <f t="shared" si="20"/>
        <v>0</v>
      </c>
      <c r="D93" s="37"/>
      <c r="E93" s="31">
        <f t="shared" si="21"/>
        <v>5</v>
      </c>
      <c r="F93" s="31">
        <f t="shared" si="17"/>
        <v>10</v>
      </c>
      <c r="G93" s="32">
        <f t="shared" si="18"/>
        <v>4066</v>
      </c>
      <c r="H93" s="40">
        <v>1475</v>
      </c>
      <c r="I93" s="40">
        <v>2591</v>
      </c>
      <c r="J93" s="36">
        <f>VLOOKUP(A93,'[1]支出进度中央资金分区划追踪-分区划预算追踪'!$A$1:$D$104,4,FALSE)</f>
        <v>0.4746</v>
      </c>
    </row>
    <row r="94" spans="1:10">
      <c r="A94" s="37" t="s">
        <v>103</v>
      </c>
      <c r="B94" s="37">
        <f t="shared" si="19"/>
        <v>7</v>
      </c>
      <c r="C94" s="38">
        <f t="shared" si="20"/>
        <v>0</v>
      </c>
      <c r="D94" s="37"/>
      <c r="E94" s="31">
        <f t="shared" si="21"/>
        <v>7</v>
      </c>
      <c r="F94" s="31">
        <f t="shared" si="17"/>
        <v>12</v>
      </c>
      <c r="G94" s="32">
        <f t="shared" si="18"/>
        <v>4560</v>
      </c>
      <c r="H94" s="40">
        <v>1638</v>
      </c>
      <c r="I94" s="40">
        <v>2922</v>
      </c>
      <c r="J94" s="36">
        <f>VLOOKUP(A94,'[1]支出进度中央资金分区划追踪-分区划预算追踪'!$A$1:$D$104,4,FALSE)</f>
        <v>0.6144</v>
      </c>
    </row>
    <row r="95" spans="1:10">
      <c r="A95" s="37" t="s">
        <v>104</v>
      </c>
      <c r="B95" s="37">
        <f t="shared" si="19"/>
        <v>11</v>
      </c>
      <c r="C95" s="38">
        <f t="shared" si="20"/>
        <v>0</v>
      </c>
      <c r="D95" s="37"/>
      <c r="E95" s="31">
        <f t="shared" si="21"/>
        <v>11</v>
      </c>
      <c r="F95" s="31">
        <f t="shared" si="17"/>
        <v>21</v>
      </c>
      <c r="G95" s="32">
        <f t="shared" si="18"/>
        <v>8232</v>
      </c>
      <c r="H95" s="40">
        <v>2916</v>
      </c>
      <c r="I95" s="40">
        <v>5316</v>
      </c>
      <c r="J95" s="36">
        <f>VLOOKUP(A95,'[1]支出进度中央资金分区划追踪-分区划预算追踪'!$A$1:$D$104,4,FALSE)</f>
        <v>0.5021</v>
      </c>
    </row>
    <row r="96" spans="1:10">
      <c r="A96" s="37" t="s">
        <v>105</v>
      </c>
      <c r="B96" s="37">
        <f t="shared" si="19"/>
        <v>10</v>
      </c>
      <c r="C96" s="38">
        <f t="shared" si="20"/>
        <v>0</v>
      </c>
      <c r="D96" s="37"/>
      <c r="E96" s="31">
        <f t="shared" si="21"/>
        <v>10</v>
      </c>
      <c r="F96" s="31">
        <f t="shared" si="17"/>
        <v>18</v>
      </c>
      <c r="G96" s="32">
        <f t="shared" si="18"/>
        <v>6966</v>
      </c>
      <c r="H96" s="40">
        <v>2587</v>
      </c>
      <c r="I96" s="40">
        <v>4379</v>
      </c>
      <c r="J96" s="36">
        <f>VLOOKUP(A96,'[1]支出进度中央资金分区划追踪-分区划预算追踪'!$A$1:$D$104,4,FALSE)</f>
        <v>0.582</v>
      </c>
    </row>
    <row r="97" s="1" customFormat="1" spans="1:10">
      <c r="A97" s="35" t="s">
        <v>106</v>
      </c>
      <c r="B97" s="37">
        <f t="shared" si="19"/>
        <v>21</v>
      </c>
      <c r="C97" s="38">
        <f t="shared" si="20"/>
        <v>13</v>
      </c>
      <c r="D97" s="35">
        <v>3630</v>
      </c>
      <c r="E97" s="31">
        <f t="shared" si="21"/>
        <v>8</v>
      </c>
      <c r="F97" s="31">
        <f t="shared" si="17"/>
        <v>9</v>
      </c>
      <c r="G97" s="41">
        <f t="shared" si="18"/>
        <v>3630</v>
      </c>
      <c r="H97" s="47">
        <v>991</v>
      </c>
      <c r="I97" s="47">
        <v>2639</v>
      </c>
      <c r="J97" s="36">
        <f>VLOOKUP(A97,'[1]支出进度中央资金分区划追踪-分区划预算追踪'!$A$1:$D$104,4,FALSE)</f>
        <v>0.9218</v>
      </c>
    </row>
  </sheetData>
  <mergeCells count="7">
    <mergeCell ref="A1:J1"/>
    <mergeCell ref="G3:I3"/>
    <mergeCell ref="G4:I4"/>
    <mergeCell ref="A3:A5"/>
    <mergeCell ref="B3:B4"/>
    <mergeCell ref="C3:D4"/>
    <mergeCell ref="E3:F4"/>
  </mergeCells>
  <pageMargins left="0.751388888888889" right="0.751388888888889" top="1" bottom="1" header="0.5" footer="0.5"/>
  <pageSetup paperSize="9" scale="97" fitToHeight="0" orientation="portrait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123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综合奖补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未了</cp:lastModifiedBy>
  <dcterms:created xsi:type="dcterms:W3CDTF">2024-06-02T16:18:00Z</dcterms:created>
  <dcterms:modified xsi:type="dcterms:W3CDTF">2026-09-27T11:33:28Z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BB1BAFB18ED146188EC04321212EBC39_13</vt:lpwstr>
  </property>
  <property fmtid="{D5CDD505-2E9C-101B-9397-08002B2CF9AE}" pid="5" name="CalculationRule">
    <vt:i4>0</vt:i4>
  </property>
</Properties>
</file>