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Sheet1!$A$1:$Q$67</definedName>
  </definedNames>
  <calcPr calcId="144525" concurrentCalc="0"/>
</workbook>
</file>

<file path=xl/sharedStrings.xml><?xml version="1.0" encoding="utf-8"?>
<sst xmlns="http://schemas.openxmlformats.org/spreadsheetml/2006/main" count="87" uniqueCount="81">
  <si>
    <t>附件</t>
  </si>
  <si>
    <t>2026年中央财政常态化帮扶资金分配表</t>
  </si>
  <si>
    <t>单位：万元</t>
  </si>
  <si>
    <t>地  区</t>
  </si>
  <si>
    <t>此次
下达
合计</t>
  </si>
  <si>
    <t>开发式帮扶任务</t>
  </si>
  <si>
    <t>少数民族发展任务</t>
  </si>
  <si>
    <t>以工代赈任务</t>
  </si>
  <si>
    <t>欠发达国有农场巩固提升任务</t>
  </si>
  <si>
    <t>欠发达国有林场巩固提升任务</t>
  </si>
  <si>
    <t>小计</t>
  </si>
  <si>
    <t>其中</t>
  </si>
  <si>
    <t>提前
下达</t>
  </si>
  <si>
    <t>此次
下达</t>
  </si>
  <si>
    <t>基础性
因素</t>
  </si>
  <si>
    <t>乡村振兴重点帮扶县补助</t>
  </si>
  <si>
    <t>发展新型
农村集体
经济</t>
  </si>
  <si>
    <t>革命老区
县补助</t>
  </si>
  <si>
    <t>易地搬迁后扶补助</t>
  </si>
  <si>
    <t>易地搬迁
地方政府
债券贴息</t>
  </si>
  <si>
    <t>资金绩效评价奖励</t>
  </si>
  <si>
    <t>项目法</t>
  </si>
  <si>
    <t>合计</t>
  </si>
  <si>
    <t>长春市小计</t>
  </si>
  <si>
    <t>其中：市本级</t>
  </si>
  <si>
    <t>双阳区</t>
  </si>
  <si>
    <t>九台区</t>
  </si>
  <si>
    <t>榆树市</t>
  </si>
  <si>
    <t>农安县</t>
  </si>
  <si>
    <t>德惠市</t>
  </si>
  <si>
    <t>公主岭市</t>
  </si>
  <si>
    <t>吉林市本级</t>
  </si>
  <si>
    <t>蛟河市</t>
  </si>
  <si>
    <t>桦甸市</t>
  </si>
  <si>
    <t>永吉县</t>
  </si>
  <si>
    <t>舒兰市</t>
  </si>
  <si>
    <t>磐石市</t>
  </si>
  <si>
    <t>四平市本级</t>
  </si>
  <si>
    <t>梨树县</t>
  </si>
  <si>
    <t>伊通县</t>
  </si>
  <si>
    <t>双辽市</t>
  </si>
  <si>
    <t>辽源市本级</t>
  </si>
  <si>
    <t>东丰县</t>
  </si>
  <si>
    <t>东辽县</t>
  </si>
  <si>
    <t>通化市本级</t>
  </si>
  <si>
    <t>梅河口市</t>
  </si>
  <si>
    <t>集安市</t>
  </si>
  <si>
    <t>通化县</t>
  </si>
  <si>
    <t>柳河县</t>
  </si>
  <si>
    <t>辉南县</t>
  </si>
  <si>
    <t>白山市小计</t>
  </si>
  <si>
    <t>江源区</t>
  </si>
  <si>
    <t>长白县</t>
  </si>
  <si>
    <t>抚松县</t>
  </si>
  <si>
    <t>靖宇县</t>
  </si>
  <si>
    <t>临江市</t>
  </si>
  <si>
    <t>白城市小计</t>
  </si>
  <si>
    <t>洮北区</t>
  </si>
  <si>
    <t>镇赉县</t>
  </si>
  <si>
    <t>通榆县</t>
  </si>
  <si>
    <t>洮南市</t>
  </si>
  <si>
    <t>大安市</t>
  </si>
  <si>
    <t>松原市本级</t>
  </si>
  <si>
    <t>扶余市</t>
  </si>
  <si>
    <t>乾安县</t>
  </si>
  <si>
    <t>长岭县</t>
  </si>
  <si>
    <t>前郭县</t>
  </si>
  <si>
    <t>延边州</t>
  </si>
  <si>
    <t>其中：州本级</t>
  </si>
  <si>
    <t>延吉市</t>
  </si>
  <si>
    <t>图们市</t>
  </si>
  <si>
    <t>敦化市</t>
  </si>
  <si>
    <t>龙井市</t>
  </si>
  <si>
    <t>和龙市</t>
  </si>
  <si>
    <t>珲春市</t>
  </si>
  <si>
    <t>汪清县</t>
  </si>
  <si>
    <t>安图县</t>
  </si>
  <si>
    <t>长白山管委会</t>
  </si>
  <si>
    <t>省农发集团</t>
  </si>
  <si>
    <t>省财政厅</t>
  </si>
  <si>
    <r>
      <rPr>
        <sz val="10"/>
        <color theme="1"/>
        <rFont val="宋体"/>
        <charset val="134"/>
      </rPr>
      <t>备注：</t>
    </r>
    <r>
      <rPr>
        <sz val="10"/>
        <color theme="1"/>
        <rFont val="仿宋_GB2312"/>
        <charset val="134"/>
      </rPr>
      <t>①</t>
    </r>
    <r>
      <rPr>
        <sz val="10"/>
        <color theme="1"/>
        <rFont val="宋体"/>
        <charset val="134"/>
      </rPr>
      <t>欠发达国有农场巩固提升任务资金，</t>
    </r>
    <r>
      <rPr>
        <sz val="10"/>
        <color theme="1"/>
        <rFont val="宋体"/>
        <charset val="134"/>
      </rPr>
      <t>省级执行中支出功能分类科目列“2130599其他巩固脱贫攻坚成果衔接乡村振兴支出”科目，政府预算支出经济分类科目列“50799其他对企业补助”科目，部门预算经济分类科目列“31299其他对企业补助”科目。</t>
    </r>
    <r>
      <rPr>
        <sz val="10"/>
        <color theme="1"/>
        <rFont val="仿宋_GB2312"/>
        <charset val="134"/>
      </rPr>
      <t>②</t>
    </r>
    <r>
      <rPr>
        <sz val="10"/>
        <color theme="1"/>
        <rFont val="宋体"/>
        <charset val="134"/>
      </rPr>
      <t>易地扶贫搬迁地方政府债券贴息，支出功能分类列“2320301地方政府一般债券付息支出”科目，政府预算支出经济分类列“51101国内债务付息”科目，部门预算支出经济分类列“30701国内债务付息”科目（易地扶贫搬迁地方政府债券贴息补助778.96万元，其中，510万元对冲3月27日债务处支付的应付利息省级部分；268.96万元对冲6月12日债务处支付的应付利息省级部分）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</si>
</sst>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等线"/>
      <charset val="134"/>
    </font>
    <font>
      <sz val="10"/>
      <name val="方正小标宋简体"/>
      <charset val="134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/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6" fillId="0" borderId="1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2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4" fillId="0" borderId="2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6" fillId="22" borderId="22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8" fillId="23" borderId="22" applyNumberFormat="false" applyAlignment="false" applyProtection="false">
      <alignment vertical="center"/>
    </xf>
    <xf numFmtId="0" fontId="29" fillId="22" borderId="23" applyNumberFormat="false" applyAlignment="false" applyProtection="false">
      <alignment vertical="center"/>
    </xf>
    <xf numFmtId="0" fontId="19" fillId="14" borderId="18" applyNumberFormat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17" borderId="21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right" vertical="center" wrapText="true"/>
    </xf>
    <xf numFmtId="0" fontId="7" fillId="0" borderId="5" xfId="0" applyFont="true" applyFill="true" applyBorder="true" applyAlignment="true">
      <alignment vertical="center" wrapText="true"/>
    </xf>
    <xf numFmtId="177" fontId="4" fillId="0" borderId="7" xfId="0" applyNumberFormat="true" applyFont="true" applyFill="true" applyBorder="true" applyAlignment="true">
      <alignment horizontal="right" vertical="center" wrapText="true"/>
    </xf>
    <xf numFmtId="0" fontId="7" fillId="0" borderId="5" xfId="0" applyFont="true" applyFill="true" applyBorder="true" applyAlignment="true">
      <alignment horizontal="right" vertical="center" wrapText="true"/>
    </xf>
    <xf numFmtId="0" fontId="4" fillId="0" borderId="7" xfId="0" applyFont="true" applyFill="true" applyBorder="true" applyAlignment="true">
      <alignment horizontal="right" vertical="center" wrapText="true"/>
    </xf>
    <xf numFmtId="0" fontId="4" fillId="0" borderId="5" xfId="0" applyFont="true" applyFill="true" applyBorder="true" applyAlignment="true">
      <alignment vertical="center"/>
    </xf>
    <xf numFmtId="0" fontId="4" fillId="0" borderId="5" xfId="0" applyFont="true" applyFill="true" applyBorder="true" applyAlignment="true">
      <alignment horizontal="right" vertical="center"/>
    </xf>
    <xf numFmtId="177" fontId="6" fillId="0" borderId="7" xfId="0" applyNumberFormat="true" applyFont="true" applyFill="true" applyBorder="true" applyAlignment="true">
      <alignment horizontal="right" vertical="center" wrapText="true"/>
    </xf>
    <xf numFmtId="0" fontId="6" fillId="0" borderId="5" xfId="0" applyFont="true" applyFill="true" applyBorder="true" applyAlignment="true">
      <alignment horizontal="left" vertical="center"/>
    </xf>
    <xf numFmtId="176" fontId="6" fillId="0" borderId="7" xfId="0" applyNumberFormat="true" applyFont="true" applyFill="true" applyBorder="true" applyAlignment="true">
      <alignment horizontal="right" vertical="center" wrapText="true"/>
    </xf>
    <xf numFmtId="0" fontId="6" fillId="0" borderId="5" xfId="0" applyFont="true" applyFill="true" applyBorder="true" applyAlignment="true">
      <alignment horizontal="right" vertical="center"/>
    </xf>
    <xf numFmtId="0" fontId="8" fillId="0" borderId="0" xfId="0" applyFont="true" applyFill="true" applyAlignment="true">
      <alignment vertical="center"/>
    </xf>
    <xf numFmtId="0" fontId="4" fillId="0" borderId="7" xfId="0" applyFont="true" applyFill="true" applyBorder="true" applyAlignment="true">
      <alignment horizontal="right" vertical="center"/>
    </xf>
    <xf numFmtId="0" fontId="4" fillId="0" borderId="7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right" vertical="center"/>
    </xf>
    <xf numFmtId="0" fontId="4" fillId="0" borderId="9" xfId="0" applyFont="true" applyFill="true" applyBorder="true" applyAlignment="true">
      <alignment horizontal="center" vertical="center" wrapText="true"/>
    </xf>
    <xf numFmtId="0" fontId="7" fillId="0" borderId="10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vertical="center"/>
    </xf>
    <xf numFmtId="0" fontId="7" fillId="0" borderId="11" xfId="0" applyFont="true" applyFill="true" applyBorder="true" applyAlignment="true">
      <alignment horizontal="center" vertical="center" wrapText="true"/>
    </xf>
    <xf numFmtId="0" fontId="7" fillId="0" borderId="12" xfId="0" applyFont="true" applyFill="true" applyBorder="true" applyAlignment="true">
      <alignment horizontal="center" vertical="center" wrapText="true"/>
    </xf>
    <xf numFmtId="0" fontId="7" fillId="0" borderId="12" xfId="0" applyFont="true" applyFill="true" applyBorder="true" applyAlignment="true">
      <alignment horizontal="right" vertical="center" wrapText="true"/>
    </xf>
    <xf numFmtId="177" fontId="4" fillId="0" borderId="12" xfId="0" applyNumberFormat="true" applyFont="true" applyFill="true" applyBorder="true" applyAlignment="true">
      <alignment horizontal="right" vertical="center" wrapText="true"/>
    </xf>
    <xf numFmtId="177" fontId="6" fillId="0" borderId="12" xfId="0" applyNumberFormat="true" applyFont="true" applyFill="true" applyBorder="true" applyAlignment="true">
      <alignment horizontal="right" vertical="center" wrapText="true"/>
    </xf>
    <xf numFmtId="0" fontId="6" fillId="0" borderId="13" xfId="0" applyFont="true" applyFill="true" applyBorder="true" applyAlignment="true">
      <alignment horizontal="left" vertical="center"/>
    </xf>
    <xf numFmtId="176" fontId="6" fillId="0" borderId="14" xfId="0" applyNumberFormat="true" applyFont="true" applyFill="true" applyBorder="true" applyAlignment="true">
      <alignment horizontal="right" vertical="center" wrapText="true"/>
    </xf>
    <xf numFmtId="177" fontId="6" fillId="0" borderId="14" xfId="0" applyNumberFormat="true" applyFont="true" applyFill="true" applyBorder="true" applyAlignment="true">
      <alignment horizontal="right" vertical="center" wrapText="true"/>
    </xf>
    <xf numFmtId="0" fontId="10" fillId="0" borderId="0" xfId="0" applyFont="true" applyAlignment="true">
      <alignment horizontal="left" vertical="center" wrapText="true"/>
    </xf>
    <xf numFmtId="0" fontId="10" fillId="0" borderId="0" xfId="0" applyFont="true" applyAlignment="true">
      <alignment horizontal="left" vertical="center"/>
    </xf>
    <xf numFmtId="177" fontId="6" fillId="0" borderId="15" xfId="0" applyNumberFormat="true" applyFont="true" applyFill="true" applyBorder="true" applyAlignment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tabSelected="1" view="pageBreakPreview" zoomScaleNormal="100" zoomScaleSheetLayoutView="100" workbookViewId="0">
      <pane xSplit="1" ySplit="7" topLeftCell="B8" activePane="bottomRight" state="frozen"/>
      <selection/>
      <selection pane="topRight"/>
      <selection pane="bottomLeft"/>
      <selection pane="bottomRight" activeCell="Q17" sqref="Q17"/>
    </sheetView>
  </sheetViews>
  <sheetFormatPr defaultColWidth="9" defaultRowHeight="13.5"/>
  <cols>
    <col min="1" max="1" width="11.875" customWidth="true"/>
    <col min="2" max="4" width="9.25" customWidth="true"/>
    <col min="5" max="5" width="10.3833333333333" customWidth="true"/>
    <col min="6" max="6" width="8.5" style="1" customWidth="true"/>
    <col min="7" max="7" width="8.75" style="1" customWidth="true"/>
    <col min="8" max="8" width="7.13333333333333" style="1" customWidth="true"/>
    <col min="9" max="9" width="8.625" style="1" customWidth="true"/>
    <col min="10" max="10" width="7.13333333333333" style="1" customWidth="true"/>
    <col min="11" max="11" width="6.63333333333333" style="1" customWidth="true"/>
    <col min="12" max="12" width="6.625" style="1" customWidth="true"/>
    <col min="13" max="13" width="9.25" style="1" customWidth="true"/>
    <col min="14" max="15" width="6.625" style="1" customWidth="true"/>
    <col min="16" max="17" width="9.925" style="1" customWidth="true"/>
    <col min="18" max="18" width="9" style="1"/>
    <col min="19" max="19" width="14.1083333333333" style="1" customWidth="true"/>
    <col min="20" max="16363" width="9" style="1"/>
  </cols>
  <sheetData>
    <row r="1" s="1" customFormat="true" spans="1:1">
      <c r="A1" s="4" t="s">
        <v>0</v>
      </c>
    </row>
    <row r="2" s="1" customFormat="true" ht="24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true" ht="18" customHeight="true" spans="1:19">
      <c r="A3" s="6"/>
      <c r="B3" s="6"/>
      <c r="C3" s="6"/>
      <c r="D3" s="6"/>
      <c r="E3" s="6"/>
      <c r="F3" s="28"/>
      <c r="G3" s="28"/>
      <c r="H3" s="28"/>
      <c r="I3" s="28"/>
      <c r="J3" s="28"/>
      <c r="K3" s="28"/>
      <c r="L3" s="28"/>
      <c r="M3" s="28"/>
      <c r="N3" s="28"/>
      <c r="O3" s="28"/>
      <c r="P3" s="31" t="s">
        <v>2</v>
      </c>
      <c r="Q3" s="31"/>
      <c r="R3" s="35"/>
      <c r="S3" s="35"/>
    </row>
    <row r="4" s="2" customFormat="true" ht="54" customHeight="true" spans="1:17">
      <c r="A4" s="7" t="s">
        <v>3</v>
      </c>
      <c r="B4" s="8" t="s">
        <v>4</v>
      </c>
      <c r="C4" s="9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32"/>
      <c r="N4" s="33" t="s">
        <v>6</v>
      </c>
      <c r="O4" s="33" t="s">
        <v>7</v>
      </c>
      <c r="P4" s="33" t="s">
        <v>8</v>
      </c>
      <c r="Q4" s="36" t="s">
        <v>9</v>
      </c>
    </row>
    <row r="5" s="1" customFormat="true" ht="22" customHeight="true" spans="1:17">
      <c r="A5" s="11"/>
      <c r="B5" s="12"/>
      <c r="C5" s="13" t="s">
        <v>10</v>
      </c>
      <c r="D5" s="14" t="s">
        <v>11</v>
      </c>
      <c r="E5" s="14"/>
      <c r="F5" s="14"/>
      <c r="G5" s="14"/>
      <c r="H5" s="14"/>
      <c r="I5" s="14"/>
      <c r="J5" s="14"/>
      <c r="K5" s="14"/>
      <c r="L5" s="13" t="s">
        <v>12</v>
      </c>
      <c r="M5" s="14" t="s">
        <v>13</v>
      </c>
      <c r="N5" s="34" t="s">
        <v>13</v>
      </c>
      <c r="O5" s="34" t="s">
        <v>13</v>
      </c>
      <c r="P5" s="34" t="s">
        <v>13</v>
      </c>
      <c r="Q5" s="37" t="s">
        <v>13</v>
      </c>
    </row>
    <row r="6" s="1" customFormat="true" ht="39" customHeight="true" spans="1:17">
      <c r="A6" s="11"/>
      <c r="B6" s="15"/>
      <c r="C6" s="13"/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30" t="s">
        <v>21</v>
      </c>
      <c r="L6" s="13"/>
      <c r="M6" s="14"/>
      <c r="N6" s="34"/>
      <c r="O6" s="34"/>
      <c r="P6" s="34"/>
      <c r="Q6" s="37"/>
    </row>
    <row r="7" s="1" customFormat="true" ht="17" customHeight="true" spans="1:19">
      <c r="A7" s="16" t="s">
        <v>22</v>
      </c>
      <c r="B7" s="17">
        <f>SUM(B8,B12:B35,B38:B42,B45:B54,B64:B66,)</f>
        <v>87357</v>
      </c>
      <c r="C7" s="17">
        <f>SUM(C8,C12:C35,C38:C42,C45:C54,C64:C66,)</f>
        <v>215218</v>
      </c>
      <c r="D7" s="17">
        <f t="shared" ref="D7:Q7" si="0">SUM(D8,D12:D35,D38:D42,D45:D54,D64:D66,)</f>
        <v>140689.04</v>
      </c>
      <c r="E7" s="17">
        <f t="shared" si="0"/>
        <v>12800</v>
      </c>
      <c r="F7" s="17">
        <f t="shared" si="0"/>
        <v>17750</v>
      </c>
      <c r="G7" s="17">
        <f t="shared" si="0"/>
        <v>5000</v>
      </c>
      <c r="H7" s="17">
        <f t="shared" si="0"/>
        <v>11200</v>
      </c>
      <c r="I7" s="17">
        <f t="shared" si="0"/>
        <v>778.96</v>
      </c>
      <c r="J7" s="17">
        <f t="shared" si="0"/>
        <v>13000</v>
      </c>
      <c r="K7" s="17">
        <f t="shared" si="0"/>
        <v>14000</v>
      </c>
      <c r="L7" s="17">
        <f t="shared" si="0"/>
        <v>139355</v>
      </c>
      <c r="M7" s="17">
        <f t="shared" si="0"/>
        <v>75863</v>
      </c>
      <c r="N7" s="17">
        <f t="shared" si="0"/>
        <v>7809</v>
      </c>
      <c r="O7" s="17">
        <f t="shared" si="0"/>
        <v>1635</v>
      </c>
      <c r="P7" s="17">
        <f t="shared" si="0"/>
        <v>485</v>
      </c>
      <c r="Q7" s="38">
        <f t="shared" si="0"/>
        <v>1565</v>
      </c>
      <c r="S7" s="1">
        <f>B7-M7-N7-O7-P7-Q7</f>
        <v>0</v>
      </c>
    </row>
    <row r="8" s="3" customFormat="true" ht="17" customHeight="true" spans="1:17">
      <c r="A8" s="18" t="s">
        <v>23</v>
      </c>
      <c r="B8" s="19">
        <f t="shared" ref="B8:F8" si="1">SUM(B9:B11)</f>
        <v>3745</v>
      </c>
      <c r="C8" s="19">
        <f t="shared" si="1"/>
        <v>7396</v>
      </c>
      <c r="D8" s="19">
        <f t="shared" si="1"/>
        <v>4126</v>
      </c>
      <c r="E8" s="19"/>
      <c r="F8" s="19">
        <f t="shared" si="1"/>
        <v>900</v>
      </c>
      <c r="G8" s="19"/>
      <c r="H8" s="19"/>
      <c r="I8" s="19"/>
      <c r="J8" s="19">
        <f t="shared" ref="J8:M8" si="2">SUM(J9:J11)</f>
        <v>900</v>
      </c>
      <c r="K8" s="19">
        <f t="shared" si="2"/>
        <v>1470</v>
      </c>
      <c r="L8" s="19">
        <f t="shared" si="2"/>
        <v>3651</v>
      </c>
      <c r="M8" s="19">
        <f t="shared" si="2"/>
        <v>3745</v>
      </c>
      <c r="N8" s="19"/>
      <c r="O8" s="19"/>
      <c r="P8" s="19"/>
      <c r="Q8" s="39"/>
    </row>
    <row r="9" s="3" customFormat="true" ht="17" customHeight="true" spans="1:17">
      <c r="A9" s="20" t="s">
        <v>24</v>
      </c>
      <c r="B9" s="17">
        <f>SUM(M9,N8,O8,P8,Q8,)</f>
        <v>556</v>
      </c>
      <c r="C9" s="19">
        <f t="shared" ref="C9:C40" si="3">SUM(D9,E9,F9,G9,H9,I9,K9,J9)</f>
        <v>1117</v>
      </c>
      <c r="D9" s="21">
        <v>867</v>
      </c>
      <c r="E9" s="21"/>
      <c r="F9" s="21"/>
      <c r="G9" s="21"/>
      <c r="H9" s="29"/>
      <c r="I9" s="29"/>
      <c r="J9" s="29">
        <v>250</v>
      </c>
      <c r="K9" s="29"/>
      <c r="L9" s="24">
        <v>561</v>
      </c>
      <c r="M9" s="19">
        <v>556</v>
      </c>
      <c r="N9" s="17"/>
      <c r="O9" s="17"/>
      <c r="P9" s="17"/>
      <c r="Q9" s="38"/>
    </row>
    <row r="10" s="1" customFormat="true" ht="17" customHeight="true" spans="1:17">
      <c r="A10" s="20" t="s">
        <v>25</v>
      </c>
      <c r="B10" s="17">
        <f>SUM(M10,N10,O10,P10,Q10,)</f>
        <v>1558</v>
      </c>
      <c r="C10" s="19">
        <f t="shared" si="3"/>
        <v>2862</v>
      </c>
      <c r="D10" s="21">
        <v>1542</v>
      </c>
      <c r="E10" s="21"/>
      <c r="F10" s="21">
        <v>300</v>
      </c>
      <c r="G10" s="21"/>
      <c r="H10" s="29"/>
      <c r="I10" s="29"/>
      <c r="J10" s="29">
        <v>320</v>
      </c>
      <c r="K10" s="29">
        <v>700</v>
      </c>
      <c r="L10" s="24">
        <v>1304</v>
      </c>
      <c r="M10" s="19">
        <v>1558</v>
      </c>
      <c r="N10" s="17"/>
      <c r="O10" s="17"/>
      <c r="P10" s="17"/>
      <c r="Q10" s="38"/>
    </row>
    <row r="11" s="1" customFormat="true" ht="17" customHeight="true" spans="1:17">
      <c r="A11" s="20" t="s">
        <v>26</v>
      </c>
      <c r="B11" s="17">
        <f t="shared" ref="B10:B40" si="4">SUM(M11,N11,O11,P11,Q11,)</f>
        <v>1631</v>
      </c>
      <c r="C11" s="19">
        <f t="shared" si="3"/>
        <v>3417</v>
      </c>
      <c r="D11" s="21">
        <v>1717</v>
      </c>
      <c r="E11" s="21"/>
      <c r="F11" s="21">
        <v>600</v>
      </c>
      <c r="G11" s="21"/>
      <c r="H11" s="29"/>
      <c r="I11" s="29"/>
      <c r="J11" s="29">
        <v>330</v>
      </c>
      <c r="K11" s="29">
        <v>770</v>
      </c>
      <c r="L11" s="24">
        <v>1786</v>
      </c>
      <c r="M11" s="19">
        <v>1631</v>
      </c>
      <c r="N11" s="17"/>
      <c r="O11" s="17"/>
      <c r="P11" s="17"/>
      <c r="Q11" s="38"/>
    </row>
    <row r="12" s="1" customFormat="true" ht="17" customHeight="true" spans="1:17">
      <c r="A12" s="18" t="s">
        <v>27</v>
      </c>
      <c r="B12" s="17">
        <f t="shared" si="4"/>
        <v>47</v>
      </c>
      <c r="C12" s="19">
        <f t="shared" si="3"/>
        <v>4508</v>
      </c>
      <c r="D12" s="21">
        <v>3358</v>
      </c>
      <c r="E12" s="19"/>
      <c r="F12" s="21">
        <v>800</v>
      </c>
      <c r="G12" s="21"/>
      <c r="H12" s="29"/>
      <c r="I12" s="29"/>
      <c r="J12" s="29">
        <v>350</v>
      </c>
      <c r="K12" s="29"/>
      <c r="L12" s="24">
        <v>4461</v>
      </c>
      <c r="M12" s="19">
        <v>47</v>
      </c>
      <c r="N12" s="17"/>
      <c r="O12" s="17"/>
      <c r="P12" s="17"/>
      <c r="Q12" s="38"/>
    </row>
    <row r="13" s="1" customFormat="true" ht="17" customHeight="true" spans="1:17">
      <c r="A13" s="18" t="s">
        <v>28</v>
      </c>
      <c r="B13" s="17">
        <f t="shared" si="4"/>
        <v>2146</v>
      </c>
      <c r="C13" s="19">
        <f t="shared" si="3"/>
        <v>4971</v>
      </c>
      <c r="D13" s="21">
        <v>3111</v>
      </c>
      <c r="E13" s="21"/>
      <c r="F13" s="21">
        <v>800</v>
      </c>
      <c r="G13" s="21"/>
      <c r="H13" s="29"/>
      <c r="I13" s="29"/>
      <c r="J13" s="29">
        <v>360</v>
      </c>
      <c r="K13" s="29">
        <v>700</v>
      </c>
      <c r="L13" s="24">
        <v>2825</v>
      </c>
      <c r="M13" s="19">
        <v>2146</v>
      </c>
      <c r="N13" s="17"/>
      <c r="O13" s="17"/>
      <c r="P13" s="17"/>
      <c r="Q13" s="38"/>
    </row>
    <row r="14" s="1" customFormat="true" ht="17" customHeight="true" spans="1:17">
      <c r="A14" s="18" t="s">
        <v>29</v>
      </c>
      <c r="B14" s="17">
        <f t="shared" si="4"/>
        <v>1892</v>
      </c>
      <c r="C14" s="19">
        <f t="shared" si="3"/>
        <v>3815</v>
      </c>
      <c r="D14" s="21">
        <v>2035</v>
      </c>
      <c r="E14" s="21"/>
      <c r="F14" s="21">
        <v>600</v>
      </c>
      <c r="G14" s="21"/>
      <c r="H14" s="29"/>
      <c r="I14" s="29"/>
      <c r="J14" s="29">
        <v>340</v>
      </c>
      <c r="K14" s="29">
        <v>840</v>
      </c>
      <c r="L14" s="24">
        <v>1923</v>
      </c>
      <c r="M14" s="19">
        <v>1892</v>
      </c>
      <c r="N14" s="17"/>
      <c r="O14" s="17"/>
      <c r="P14" s="17"/>
      <c r="Q14" s="38"/>
    </row>
    <row r="15" s="1" customFormat="true" ht="17" customHeight="true" spans="1:17">
      <c r="A15" s="18" t="s">
        <v>30</v>
      </c>
      <c r="B15" s="17">
        <f t="shared" si="4"/>
        <v>1860</v>
      </c>
      <c r="C15" s="19">
        <f t="shared" si="3"/>
        <v>4109</v>
      </c>
      <c r="D15" s="21">
        <v>2319</v>
      </c>
      <c r="E15" s="21"/>
      <c r="F15" s="21">
        <v>750</v>
      </c>
      <c r="G15" s="21"/>
      <c r="H15" s="29"/>
      <c r="I15" s="29"/>
      <c r="J15" s="29">
        <v>340</v>
      </c>
      <c r="K15" s="29">
        <v>700</v>
      </c>
      <c r="L15" s="24">
        <v>2249</v>
      </c>
      <c r="M15" s="19">
        <v>1860</v>
      </c>
      <c r="N15" s="17"/>
      <c r="O15" s="17"/>
      <c r="P15" s="17"/>
      <c r="Q15" s="38"/>
    </row>
    <row r="16" s="1" customFormat="true" ht="17" customHeight="true" spans="1:17">
      <c r="A16" s="18" t="s">
        <v>31</v>
      </c>
      <c r="B16" s="17">
        <f t="shared" si="4"/>
        <v>380</v>
      </c>
      <c r="C16" s="19">
        <f t="shared" si="3"/>
        <v>1622</v>
      </c>
      <c r="D16" s="21">
        <v>1072</v>
      </c>
      <c r="E16" s="21"/>
      <c r="F16" s="21">
        <v>550</v>
      </c>
      <c r="G16" s="21"/>
      <c r="H16" s="29"/>
      <c r="I16" s="29"/>
      <c r="J16" s="29"/>
      <c r="K16" s="29"/>
      <c r="L16" s="24">
        <v>1242</v>
      </c>
      <c r="M16" s="19">
        <v>380</v>
      </c>
      <c r="N16" s="17"/>
      <c r="O16" s="17"/>
      <c r="P16" s="17"/>
      <c r="Q16" s="38"/>
    </row>
    <row r="17" s="1" customFormat="true" ht="17" customHeight="true" spans="1:17">
      <c r="A17" s="18" t="s">
        <v>32</v>
      </c>
      <c r="B17" s="17">
        <f t="shared" si="4"/>
        <v>1335</v>
      </c>
      <c r="C17" s="19">
        <f t="shared" si="3"/>
        <v>3051</v>
      </c>
      <c r="D17" s="21">
        <v>2281</v>
      </c>
      <c r="E17" s="21"/>
      <c r="F17" s="21">
        <v>400</v>
      </c>
      <c r="G17" s="21"/>
      <c r="H17" s="29"/>
      <c r="I17" s="29"/>
      <c r="J17" s="29">
        <v>370</v>
      </c>
      <c r="K17" s="29"/>
      <c r="L17" s="24">
        <v>1877</v>
      </c>
      <c r="M17" s="19">
        <v>1174</v>
      </c>
      <c r="N17" s="17"/>
      <c r="O17" s="17"/>
      <c r="P17" s="17"/>
      <c r="Q17" s="38">
        <v>161</v>
      </c>
    </row>
    <row r="18" s="3" customFormat="true" ht="17" customHeight="true" spans="1:17">
      <c r="A18" s="18" t="s">
        <v>33</v>
      </c>
      <c r="B18" s="17">
        <f t="shared" si="4"/>
        <v>838</v>
      </c>
      <c r="C18" s="19">
        <f t="shared" si="3"/>
        <v>2159</v>
      </c>
      <c r="D18" s="21">
        <v>1499</v>
      </c>
      <c r="E18" s="29"/>
      <c r="F18" s="29">
        <v>350</v>
      </c>
      <c r="G18" s="29"/>
      <c r="H18" s="29"/>
      <c r="I18" s="29"/>
      <c r="J18" s="29">
        <v>310</v>
      </c>
      <c r="K18" s="29"/>
      <c r="L18" s="24">
        <v>1321</v>
      </c>
      <c r="M18" s="19">
        <v>838</v>
      </c>
      <c r="N18" s="17"/>
      <c r="O18" s="17"/>
      <c r="P18" s="17"/>
      <c r="Q18" s="38"/>
    </row>
    <row r="19" s="1" customFormat="true" ht="17" customHeight="true" spans="1:17">
      <c r="A19" s="18" t="s">
        <v>34</v>
      </c>
      <c r="B19" s="17">
        <f t="shared" si="4"/>
        <v>1798</v>
      </c>
      <c r="C19" s="19">
        <f t="shared" si="3"/>
        <v>3312</v>
      </c>
      <c r="D19" s="21">
        <v>2002</v>
      </c>
      <c r="E19" s="21"/>
      <c r="F19" s="21">
        <v>300</v>
      </c>
      <c r="G19" s="21"/>
      <c r="H19" s="29"/>
      <c r="I19" s="29"/>
      <c r="J19" s="29">
        <v>310</v>
      </c>
      <c r="K19" s="29">
        <v>700</v>
      </c>
      <c r="L19" s="24">
        <v>1601</v>
      </c>
      <c r="M19" s="19">
        <v>1711</v>
      </c>
      <c r="N19" s="17"/>
      <c r="O19" s="17"/>
      <c r="P19" s="17"/>
      <c r="Q19" s="38">
        <v>87</v>
      </c>
    </row>
    <row r="20" s="1" customFormat="true" ht="17" customHeight="true" spans="1:17">
      <c r="A20" s="18" t="s">
        <v>35</v>
      </c>
      <c r="B20" s="17">
        <f t="shared" si="4"/>
        <v>1216</v>
      </c>
      <c r="C20" s="19">
        <f t="shared" si="3"/>
        <v>3185</v>
      </c>
      <c r="D20" s="21">
        <v>2425</v>
      </c>
      <c r="E20" s="21"/>
      <c r="F20" s="21">
        <v>400</v>
      </c>
      <c r="G20" s="21"/>
      <c r="H20" s="29"/>
      <c r="I20" s="29"/>
      <c r="J20" s="29">
        <v>360</v>
      </c>
      <c r="K20" s="29"/>
      <c r="L20" s="24">
        <v>1969</v>
      </c>
      <c r="M20" s="19">
        <v>1216</v>
      </c>
      <c r="N20" s="17"/>
      <c r="O20" s="17"/>
      <c r="P20" s="17"/>
      <c r="Q20" s="38"/>
    </row>
    <row r="21" s="1" customFormat="true" ht="17" customHeight="true" spans="1:17">
      <c r="A21" s="18" t="s">
        <v>36</v>
      </c>
      <c r="B21" s="17">
        <f t="shared" si="4"/>
        <v>1222</v>
      </c>
      <c r="C21" s="19">
        <f t="shared" si="3"/>
        <v>3282</v>
      </c>
      <c r="D21" s="21">
        <v>2462</v>
      </c>
      <c r="E21" s="21"/>
      <c r="F21" s="21">
        <v>450</v>
      </c>
      <c r="G21" s="21"/>
      <c r="H21" s="29"/>
      <c r="I21" s="29"/>
      <c r="J21" s="29">
        <v>370</v>
      </c>
      <c r="K21" s="29"/>
      <c r="L21" s="24">
        <v>2060</v>
      </c>
      <c r="M21" s="19">
        <v>1222</v>
      </c>
      <c r="N21" s="17"/>
      <c r="O21" s="17"/>
      <c r="P21" s="17"/>
      <c r="Q21" s="38"/>
    </row>
    <row r="22" s="1" customFormat="true" ht="17" customHeight="true" spans="1:17">
      <c r="A22" s="18" t="s">
        <v>37</v>
      </c>
      <c r="B22" s="17">
        <f t="shared" si="4"/>
        <v>467</v>
      </c>
      <c r="C22" s="19">
        <f t="shared" si="3"/>
        <v>1133</v>
      </c>
      <c r="D22" s="21">
        <v>793</v>
      </c>
      <c r="E22" s="21"/>
      <c r="F22" s="21">
        <v>100</v>
      </c>
      <c r="G22" s="21"/>
      <c r="H22" s="29"/>
      <c r="I22" s="29"/>
      <c r="J22" s="29">
        <v>240</v>
      </c>
      <c r="K22" s="29"/>
      <c r="L22" s="24">
        <v>740</v>
      </c>
      <c r="M22" s="19">
        <v>393</v>
      </c>
      <c r="N22" s="17"/>
      <c r="O22" s="17"/>
      <c r="P22" s="17"/>
      <c r="Q22" s="38">
        <v>74</v>
      </c>
    </row>
    <row r="23" s="1" customFormat="true" ht="17" customHeight="true" spans="1:17">
      <c r="A23" s="18" t="s">
        <v>38</v>
      </c>
      <c r="B23" s="17">
        <f t="shared" si="4"/>
        <v>93</v>
      </c>
      <c r="C23" s="19">
        <f t="shared" si="3"/>
        <v>3556</v>
      </c>
      <c r="D23" s="21">
        <v>2746</v>
      </c>
      <c r="E23" s="19"/>
      <c r="F23" s="21">
        <v>450</v>
      </c>
      <c r="G23" s="21"/>
      <c r="H23" s="29"/>
      <c r="I23" s="29"/>
      <c r="J23" s="29">
        <v>360</v>
      </c>
      <c r="K23" s="29"/>
      <c r="L23" s="24">
        <v>3463</v>
      </c>
      <c r="M23" s="19">
        <v>93</v>
      </c>
      <c r="N23" s="17"/>
      <c r="O23" s="17"/>
      <c r="P23" s="17"/>
      <c r="Q23" s="38"/>
    </row>
    <row r="24" s="1" customFormat="true" ht="17" customHeight="true" spans="1:17">
      <c r="A24" s="18" t="s">
        <v>39</v>
      </c>
      <c r="B24" s="17">
        <f t="shared" si="4"/>
        <v>1715</v>
      </c>
      <c r="C24" s="19">
        <f t="shared" si="3"/>
        <v>3039</v>
      </c>
      <c r="D24" s="21">
        <v>2289</v>
      </c>
      <c r="E24" s="21"/>
      <c r="F24" s="21">
        <v>400</v>
      </c>
      <c r="G24" s="21"/>
      <c r="H24" s="29"/>
      <c r="I24" s="29"/>
      <c r="J24" s="29">
        <v>350</v>
      </c>
      <c r="K24" s="29"/>
      <c r="L24" s="24">
        <v>1888</v>
      </c>
      <c r="M24" s="19">
        <v>1151</v>
      </c>
      <c r="N24" s="19">
        <v>499</v>
      </c>
      <c r="O24" s="17"/>
      <c r="P24" s="17"/>
      <c r="Q24" s="38">
        <v>65</v>
      </c>
    </row>
    <row r="25" s="1" customFormat="true" ht="17" customHeight="true" spans="1:17">
      <c r="A25" s="18" t="s">
        <v>40</v>
      </c>
      <c r="B25" s="17">
        <f t="shared" si="4"/>
        <v>1851</v>
      </c>
      <c r="C25" s="19">
        <f t="shared" si="3"/>
        <v>7505</v>
      </c>
      <c r="D25" s="21">
        <v>5265</v>
      </c>
      <c r="E25" s="19"/>
      <c r="F25" s="21">
        <v>400</v>
      </c>
      <c r="G25" s="19"/>
      <c r="H25" s="29"/>
      <c r="I25" s="29"/>
      <c r="J25" s="29">
        <v>370</v>
      </c>
      <c r="K25" s="29">
        <v>1470</v>
      </c>
      <c r="L25" s="24">
        <v>5715</v>
      </c>
      <c r="M25" s="19">
        <v>1790</v>
      </c>
      <c r="N25" s="17"/>
      <c r="O25" s="17"/>
      <c r="P25" s="17"/>
      <c r="Q25" s="38">
        <v>61</v>
      </c>
    </row>
    <row r="26" s="3" customFormat="true" ht="17" customHeight="true" spans="1:17">
      <c r="A26" s="22" t="s">
        <v>41</v>
      </c>
      <c r="B26" s="17">
        <f t="shared" si="4"/>
        <v>666</v>
      </c>
      <c r="C26" s="19">
        <f t="shared" si="3"/>
        <v>1209</v>
      </c>
      <c r="D26" s="21">
        <v>909</v>
      </c>
      <c r="E26" s="21"/>
      <c r="F26" s="21">
        <v>100</v>
      </c>
      <c r="G26" s="21"/>
      <c r="H26" s="29"/>
      <c r="I26" s="29"/>
      <c r="J26" s="29">
        <v>200</v>
      </c>
      <c r="K26" s="29"/>
      <c r="L26" s="24">
        <v>688</v>
      </c>
      <c r="M26" s="19">
        <v>521</v>
      </c>
      <c r="N26" s="17"/>
      <c r="O26" s="29">
        <v>145</v>
      </c>
      <c r="P26" s="29"/>
      <c r="Q26" s="38"/>
    </row>
    <row r="27" s="1" customFormat="true" ht="17" customHeight="true" spans="1:17">
      <c r="A27" s="22" t="s">
        <v>42</v>
      </c>
      <c r="B27" s="17">
        <f t="shared" si="4"/>
        <v>1782</v>
      </c>
      <c r="C27" s="19">
        <f t="shared" si="3"/>
        <v>3011</v>
      </c>
      <c r="D27" s="21">
        <v>1271</v>
      </c>
      <c r="E27" s="21"/>
      <c r="F27" s="21">
        <v>400</v>
      </c>
      <c r="G27" s="21"/>
      <c r="H27" s="29"/>
      <c r="I27" s="29"/>
      <c r="J27" s="29">
        <v>340</v>
      </c>
      <c r="K27" s="29">
        <v>1000</v>
      </c>
      <c r="L27" s="24">
        <v>1229</v>
      </c>
      <c r="M27" s="19">
        <v>1782</v>
      </c>
      <c r="N27" s="17"/>
      <c r="O27" s="29"/>
      <c r="P27" s="29"/>
      <c r="Q27" s="38"/>
    </row>
    <row r="28" s="1" customFormat="true" ht="17" customHeight="true" spans="1:17">
      <c r="A28" s="22" t="s">
        <v>43</v>
      </c>
      <c r="B28" s="17">
        <f t="shared" si="4"/>
        <v>2386</v>
      </c>
      <c r="C28" s="19">
        <f t="shared" si="3"/>
        <v>3061</v>
      </c>
      <c r="D28" s="21">
        <v>1341</v>
      </c>
      <c r="E28" s="21"/>
      <c r="F28" s="21">
        <v>400</v>
      </c>
      <c r="G28" s="21"/>
      <c r="H28" s="29"/>
      <c r="I28" s="29"/>
      <c r="J28" s="29">
        <v>340</v>
      </c>
      <c r="K28" s="29">
        <v>980</v>
      </c>
      <c r="L28" s="24">
        <v>1275</v>
      </c>
      <c r="M28" s="19">
        <v>1786</v>
      </c>
      <c r="N28" s="17"/>
      <c r="O28" s="29">
        <v>600</v>
      </c>
      <c r="P28" s="29"/>
      <c r="Q28" s="38"/>
    </row>
    <row r="29" s="1" customFormat="true" ht="17" customHeight="true" spans="1:17">
      <c r="A29" s="22" t="s">
        <v>44</v>
      </c>
      <c r="B29" s="17">
        <f t="shared" si="4"/>
        <v>598</v>
      </c>
      <c r="C29" s="19">
        <f t="shared" si="3"/>
        <v>1304</v>
      </c>
      <c r="D29" s="21">
        <v>1094</v>
      </c>
      <c r="E29" s="21"/>
      <c r="F29" s="21"/>
      <c r="G29" s="21"/>
      <c r="H29" s="29"/>
      <c r="I29" s="29"/>
      <c r="J29" s="29">
        <v>210</v>
      </c>
      <c r="K29" s="29"/>
      <c r="L29" s="24">
        <v>706</v>
      </c>
      <c r="M29" s="19">
        <v>598</v>
      </c>
      <c r="N29" s="29"/>
      <c r="O29" s="29"/>
      <c r="P29" s="29"/>
      <c r="Q29" s="38"/>
    </row>
    <row r="30" s="1" customFormat="true" ht="17" customHeight="true" spans="1:17">
      <c r="A30" s="22" t="s">
        <v>45</v>
      </c>
      <c r="B30" s="17">
        <f t="shared" si="4"/>
        <v>1182</v>
      </c>
      <c r="C30" s="19">
        <f t="shared" si="3"/>
        <v>2531</v>
      </c>
      <c r="D30" s="21">
        <v>1311</v>
      </c>
      <c r="E30" s="21"/>
      <c r="F30" s="21">
        <v>500</v>
      </c>
      <c r="G30" s="21"/>
      <c r="H30" s="29"/>
      <c r="I30" s="29"/>
      <c r="J30" s="29">
        <v>270</v>
      </c>
      <c r="K30" s="29">
        <v>450</v>
      </c>
      <c r="L30" s="24">
        <v>1349</v>
      </c>
      <c r="M30" s="19">
        <v>1182</v>
      </c>
      <c r="N30" s="29"/>
      <c r="O30" s="29"/>
      <c r="P30" s="29"/>
      <c r="Q30" s="38"/>
    </row>
    <row r="31" s="1" customFormat="true" ht="17" customHeight="true" spans="1:17">
      <c r="A31" s="22" t="s">
        <v>46</v>
      </c>
      <c r="B31" s="17">
        <f t="shared" si="4"/>
        <v>1185</v>
      </c>
      <c r="C31" s="19">
        <f t="shared" si="3"/>
        <v>1547</v>
      </c>
      <c r="D31" s="21">
        <v>997</v>
      </c>
      <c r="E31" s="21"/>
      <c r="F31" s="21">
        <v>250</v>
      </c>
      <c r="G31" s="19"/>
      <c r="H31" s="29"/>
      <c r="I31" s="29"/>
      <c r="J31" s="29">
        <v>300</v>
      </c>
      <c r="K31" s="29"/>
      <c r="L31" s="24">
        <v>891</v>
      </c>
      <c r="M31" s="19">
        <v>656</v>
      </c>
      <c r="N31" s="29">
        <v>529</v>
      </c>
      <c r="O31" s="29"/>
      <c r="P31" s="29"/>
      <c r="Q31" s="38"/>
    </row>
    <row r="32" s="1" customFormat="true" ht="17" customHeight="true" spans="1:17">
      <c r="A32" s="22" t="s">
        <v>47</v>
      </c>
      <c r="B32" s="17">
        <f t="shared" si="4"/>
        <v>1450</v>
      </c>
      <c r="C32" s="19">
        <f t="shared" si="3"/>
        <v>2537</v>
      </c>
      <c r="D32" s="21">
        <v>1407</v>
      </c>
      <c r="E32" s="21"/>
      <c r="F32" s="21">
        <v>300</v>
      </c>
      <c r="G32" s="21"/>
      <c r="H32" s="29"/>
      <c r="I32" s="29"/>
      <c r="J32" s="29">
        <v>330</v>
      </c>
      <c r="K32" s="29">
        <v>500</v>
      </c>
      <c r="L32" s="24">
        <v>1198</v>
      </c>
      <c r="M32" s="19">
        <v>1339</v>
      </c>
      <c r="N32" s="29"/>
      <c r="O32" s="29"/>
      <c r="P32" s="29"/>
      <c r="Q32" s="38">
        <v>111</v>
      </c>
    </row>
    <row r="33" s="1" customFormat="true" ht="17" customHeight="true" spans="1:17">
      <c r="A33" s="22" t="s">
        <v>48</v>
      </c>
      <c r="B33" s="17">
        <f t="shared" si="4"/>
        <v>1952</v>
      </c>
      <c r="C33" s="19">
        <f t="shared" si="3"/>
        <v>4127</v>
      </c>
      <c r="D33" s="21">
        <v>2887</v>
      </c>
      <c r="E33" s="21"/>
      <c r="F33" s="21">
        <v>400</v>
      </c>
      <c r="G33" s="19"/>
      <c r="H33" s="29"/>
      <c r="I33" s="29"/>
      <c r="J33" s="29">
        <v>310</v>
      </c>
      <c r="K33" s="29">
        <v>530</v>
      </c>
      <c r="L33" s="24">
        <v>2279</v>
      </c>
      <c r="M33" s="19">
        <v>1848</v>
      </c>
      <c r="N33" s="29"/>
      <c r="O33" s="29"/>
      <c r="P33" s="29"/>
      <c r="Q33" s="38">
        <v>104</v>
      </c>
    </row>
    <row r="34" s="1" customFormat="true" ht="17" customHeight="true" spans="1:17">
      <c r="A34" s="22" t="s">
        <v>49</v>
      </c>
      <c r="B34" s="17">
        <f t="shared" si="4"/>
        <v>1458</v>
      </c>
      <c r="C34" s="19">
        <f t="shared" si="3"/>
        <v>2636</v>
      </c>
      <c r="D34" s="21">
        <v>1469</v>
      </c>
      <c r="E34" s="21"/>
      <c r="F34" s="21">
        <v>300</v>
      </c>
      <c r="G34" s="21"/>
      <c r="H34" s="29">
        <v>187</v>
      </c>
      <c r="I34" s="29"/>
      <c r="J34" s="29">
        <v>330</v>
      </c>
      <c r="K34" s="29">
        <v>350</v>
      </c>
      <c r="L34" s="24">
        <v>1248</v>
      </c>
      <c r="M34" s="19">
        <v>1388</v>
      </c>
      <c r="N34" s="29"/>
      <c r="O34" s="29"/>
      <c r="P34" s="29"/>
      <c r="Q34" s="38">
        <v>70</v>
      </c>
    </row>
    <row r="35" s="1" customFormat="true" ht="17" customHeight="true" spans="1:17">
      <c r="A35" s="22" t="s">
        <v>50</v>
      </c>
      <c r="B35" s="17">
        <f t="shared" ref="B35:F35" si="5">SUM(B36:B37)</f>
        <v>1621</v>
      </c>
      <c r="C35" s="17">
        <f t="shared" si="5"/>
        <v>2332</v>
      </c>
      <c r="D35" s="17">
        <f t="shared" si="5"/>
        <v>2009</v>
      </c>
      <c r="E35" s="17"/>
      <c r="F35" s="17">
        <f t="shared" si="5"/>
        <v>200</v>
      </c>
      <c r="G35" s="17"/>
      <c r="H35" s="17">
        <f t="shared" ref="H35:O35" si="6">SUM(H36:H37)</f>
        <v>123</v>
      </c>
      <c r="I35" s="17"/>
      <c r="J35" s="17"/>
      <c r="K35" s="17"/>
      <c r="L35" s="17">
        <f t="shared" si="6"/>
        <v>1497</v>
      </c>
      <c r="M35" s="17">
        <f t="shared" si="6"/>
        <v>835</v>
      </c>
      <c r="N35" s="17">
        <v>486</v>
      </c>
      <c r="O35" s="17">
        <f t="shared" si="6"/>
        <v>300</v>
      </c>
      <c r="P35" s="17"/>
      <c r="Q35" s="38"/>
    </row>
    <row r="36" s="1" customFormat="true" ht="17" customHeight="true" spans="1:17">
      <c r="A36" s="23" t="s">
        <v>24</v>
      </c>
      <c r="B36" s="17">
        <f t="shared" ref="B36:B41" si="7">SUM(M36,N36,O36,P36,Q36,)</f>
        <v>882</v>
      </c>
      <c r="C36" s="17">
        <f t="shared" ref="C36:C41" si="8">SUM(D36,E36,F36,G36,H36,I36,K36,J36)</f>
        <v>1122</v>
      </c>
      <c r="D36" s="17">
        <v>1044</v>
      </c>
      <c r="E36" s="17"/>
      <c r="F36" s="17">
        <v>50</v>
      </c>
      <c r="G36" s="17"/>
      <c r="H36" s="17">
        <v>28</v>
      </c>
      <c r="I36" s="17"/>
      <c r="J36" s="17"/>
      <c r="K36" s="17"/>
      <c r="L36" s="17">
        <v>726</v>
      </c>
      <c r="M36" s="17">
        <v>396</v>
      </c>
      <c r="N36" s="17">
        <v>486</v>
      </c>
      <c r="O36" s="17"/>
      <c r="P36" s="17"/>
      <c r="Q36" s="38"/>
    </row>
    <row r="37" s="1" customFormat="true" ht="17" customHeight="true" spans="1:17">
      <c r="A37" s="23" t="s">
        <v>51</v>
      </c>
      <c r="B37" s="17">
        <f t="shared" si="7"/>
        <v>739</v>
      </c>
      <c r="C37" s="19">
        <f t="shared" si="8"/>
        <v>1210</v>
      </c>
      <c r="D37" s="21">
        <v>965</v>
      </c>
      <c r="E37" s="21"/>
      <c r="F37" s="21">
        <v>150</v>
      </c>
      <c r="G37" s="19"/>
      <c r="H37" s="29">
        <v>95</v>
      </c>
      <c r="I37" s="29"/>
      <c r="J37" s="29"/>
      <c r="K37" s="29"/>
      <c r="L37" s="24">
        <v>771</v>
      </c>
      <c r="M37" s="19">
        <v>439</v>
      </c>
      <c r="N37" s="29"/>
      <c r="O37" s="29">
        <v>300</v>
      </c>
      <c r="P37" s="29"/>
      <c r="Q37" s="38"/>
    </row>
    <row r="38" s="1" customFormat="true" ht="17" customHeight="true" spans="1:17">
      <c r="A38" s="22" t="s">
        <v>52</v>
      </c>
      <c r="B38" s="17">
        <f t="shared" si="7"/>
        <v>1402</v>
      </c>
      <c r="C38" s="19">
        <f t="shared" si="8"/>
        <v>2868</v>
      </c>
      <c r="D38" s="21">
        <v>2468</v>
      </c>
      <c r="E38" s="21"/>
      <c r="F38" s="21">
        <v>400</v>
      </c>
      <c r="G38" s="19"/>
      <c r="H38" s="29"/>
      <c r="I38" s="29"/>
      <c r="J38" s="29"/>
      <c r="K38" s="29"/>
      <c r="L38" s="24">
        <v>2015</v>
      </c>
      <c r="M38" s="19">
        <v>853</v>
      </c>
      <c r="N38" s="29">
        <v>549</v>
      </c>
      <c r="O38" s="29"/>
      <c r="P38" s="29"/>
      <c r="Q38" s="38"/>
    </row>
    <row r="39" s="1" customFormat="true" ht="17" customHeight="true" spans="1:17">
      <c r="A39" s="22" t="s">
        <v>53</v>
      </c>
      <c r="B39" s="17">
        <f t="shared" si="7"/>
        <v>2280</v>
      </c>
      <c r="C39" s="19">
        <f t="shared" si="8"/>
        <v>2594</v>
      </c>
      <c r="D39" s="21">
        <v>1040</v>
      </c>
      <c r="E39" s="21"/>
      <c r="F39" s="21">
        <v>200</v>
      </c>
      <c r="G39" s="19"/>
      <c r="H39" s="29">
        <v>64</v>
      </c>
      <c r="I39" s="29"/>
      <c r="J39" s="29">
        <v>290</v>
      </c>
      <c r="K39" s="29">
        <v>1000</v>
      </c>
      <c r="L39" s="24">
        <v>878</v>
      </c>
      <c r="M39" s="19">
        <v>1716</v>
      </c>
      <c r="N39" s="29">
        <v>490</v>
      </c>
      <c r="O39" s="29"/>
      <c r="P39" s="29"/>
      <c r="Q39" s="38">
        <v>74</v>
      </c>
    </row>
    <row r="40" s="1" customFormat="true" ht="17" customHeight="true" spans="1:17">
      <c r="A40" s="22" t="s">
        <v>54</v>
      </c>
      <c r="B40" s="17">
        <f t="shared" si="7"/>
        <v>3005</v>
      </c>
      <c r="C40" s="19">
        <f t="shared" si="8"/>
        <v>9564</v>
      </c>
      <c r="D40" s="21">
        <v>5459</v>
      </c>
      <c r="E40" s="19">
        <v>1600</v>
      </c>
      <c r="F40" s="21">
        <v>250</v>
      </c>
      <c r="G40" s="19">
        <v>1185</v>
      </c>
      <c r="H40" s="29">
        <v>370</v>
      </c>
      <c r="I40" s="29"/>
      <c r="J40" s="29">
        <v>350</v>
      </c>
      <c r="K40" s="29">
        <v>350</v>
      </c>
      <c r="L40" s="24">
        <v>6647</v>
      </c>
      <c r="M40" s="19">
        <v>2917</v>
      </c>
      <c r="N40" s="29"/>
      <c r="O40" s="29"/>
      <c r="P40" s="29"/>
      <c r="Q40" s="38">
        <v>88</v>
      </c>
    </row>
    <row r="41" s="1" customFormat="true" ht="17" customHeight="true" spans="1:17">
      <c r="A41" s="22" t="s">
        <v>55</v>
      </c>
      <c r="B41" s="17">
        <f t="shared" si="7"/>
        <v>1494</v>
      </c>
      <c r="C41" s="19">
        <f t="shared" si="8"/>
        <v>1930</v>
      </c>
      <c r="D41" s="21">
        <v>1008</v>
      </c>
      <c r="E41" s="21"/>
      <c r="F41" s="21">
        <v>200</v>
      </c>
      <c r="G41" s="19"/>
      <c r="H41" s="29">
        <v>22</v>
      </c>
      <c r="I41" s="29"/>
      <c r="J41" s="29"/>
      <c r="K41" s="29">
        <v>700</v>
      </c>
      <c r="L41" s="24">
        <v>855</v>
      </c>
      <c r="M41" s="19">
        <v>1075</v>
      </c>
      <c r="N41" s="29">
        <v>419</v>
      </c>
      <c r="O41" s="29"/>
      <c r="P41" s="29"/>
      <c r="Q41" s="38"/>
    </row>
    <row r="42" s="1" customFormat="true" ht="17" customHeight="true" spans="1:17">
      <c r="A42" s="22" t="s">
        <v>56</v>
      </c>
      <c r="B42" s="24">
        <f t="shared" ref="B42:F42" si="9">SUM(B43:B44)</f>
        <v>1769</v>
      </c>
      <c r="C42" s="24">
        <f t="shared" si="9"/>
        <v>4471</v>
      </c>
      <c r="D42" s="24">
        <f t="shared" si="9"/>
        <v>4001</v>
      </c>
      <c r="E42" s="24"/>
      <c r="F42" s="24">
        <f t="shared" si="9"/>
        <v>200</v>
      </c>
      <c r="G42" s="24"/>
      <c r="H42" s="24"/>
      <c r="I42" s="24"/>
      <c r="J42" s="24">
        <f t="shared" ref="J42:M42" si="10">SUM(J43:J44)</f>
        <v>270</v>
      </c>
      <c r="K42" s="24"/>
      <c r="L42" s="24">
        <f t="shared" si="10"/>
        <v>2815</v>
      </c>
      <c r="M42" s="24">
        <f t="shared" si="10"/>
        <v>1656</v>
      </c>
      <c r="N42" s="24"/>
      <c r="O42" s="24"/>
      <c r="P42" s="24">
        <f>SUM(P43:P44)</f>
        <v>62</v>
      </c>
      <c r="Q42" s="40">
        <f>SUM(Q43:Q44)</f>
        <v>51</v>
      </c>
    </row>
    <row r="43" s="1" customFormat="true" ht="17" customHeight="true" spans="1:17">
      <c r="A43" s="23" t="s">
        <v>24</v>
      </c>
      <c r="B43" s="24">
        <f>SUM(M43,N43,O43,P43,Q43,)</f>
        <v>321</v>
      </c>
      <c r="C43" s="24">
        <f t="shared" ref="C43:C53" si="11">SUM(D43,E43,F43,G43,H43,I43,K43,J43)</f>
        <v>270</v>
      </c>
      <c r="D43" s="24"/>
      <c r="E43" s="24"/>
      <c r="F43" s="24"/>
      <c r="G43" s="24"/>
      <c r="H43" s="24"/>
      <c r="I43" s="24"/>
      <c r="J43" s="24">
        <v>270</v>
      </c>
      <c r="K43" s="24"/>
      <c r="L43" s="24"/>
      <c r="M43" s="24">
        <v>270</v>
      </c>
      <c r="N43" s="24"/>
      <c r="O43" s="24"/>
      <c r="P43" s="24"/>
      <c r="Q43" s="40">
        <v>51</v>
      </c>
    </row>
    <row r="44" s="1" customFormat="true" ht="17" customHeight="true" spans="1:17">
      <c r="A44" s="23" t="s">
        <v>57</v>
      </c>
      <c r="B44" s="24">
        <f t="shared" ref="B44:B65" si="12">SUM(M44,N44,O44,P44,Q44,)</f>
        <v>1448</v>
      </c>
      <c r="C44" s="24">
        <f t="shared" si="11"/>
        <v>4201</v>
      </c>
      <c r="D44" s="24">
        <v>4001</v>
      </c>
      <c r="E44" s="24"/>
      <c r="F44" s="24">
        <v>200</v>
      </c>
      <c r="G44" s="24"/>
      <c r="H44" s="24"/>
      <c r="I44" s="24"/>
      <c r="J44" s="24"/>
      <c r="K44" s="24"/>
      <c r="L44" s="24">
        <v>2815</v>
      </c>
      <c r="M44" s="24">
        <v>1386</v>
      </c>
      <c r="N44" s="24"/>
      <c r="O44" s="24"/>
      <c r="P44" s="24">
        <v>62</v>
      </c>
      <c r="Q44" s="40"/>
    </row>
    <row r="45" s="1" customFormat="true" ht="17" customHeight="true" spans="1:17">
      <c r="A45" s="22" t="s">
        <v>58</v>
      </c>
      <c r="B45" s="24">
        <f t="shared" si="12"/>
        <v>2549</v>
      </c>
      <c r="C45" s="24">
        <f t="shared" si="11"/>
        <v>11414</v>
      </c>
      <c r="D45" s="24">
        <v>9168</v>
      </c>
      <c r="E45" s="24">
        <v>1600</v>
      </c>
      <c r="F45" s="24">
        <v>300</v>
      </c>
      <c r="G45" s="24"/>
      <c r="H45" s="24">
        <v>26</v>
      </c>
      <c r="I45" s="24"/>
      <c r="J45" s="24">
        <v>320</v>
      </c>
      <c r="K45" s="24"/>
      <c r="L45" s="24">
        <v>8865</v>
      </c>
      <c r="M45" s="24">
        <v>2549</v>
      </c>
      <c r="N45" s="24"/>
      <c r="O45" s="24"/>
      <c r="P45" s="24"/>
      <c r="Q45" s="40"/>
    </row>
    <row r="46" s="1" customFormat="true" ht="17" customHeight="true" spans="1:17">
      <c r="A46" s="22" t="s">
        <v>59</v>
      </c>
      <c r="B46" s="17">
        <f t="shared" si="12"/>
        <v>9549</v>
      </c>
      <c r="C46" s="19">
        <f t="shared" si="11"/>
        <v>20248</v>
      </c>
      <c r="D46" s="21">
        <v>11000</v>
      </c>
      <c r="E46" s="19">
        <v>1600</v>
      </c>
      <c r="F46" s="21">
        <v>350</v>
      </c>
      <c r="G46" s="19"/>
      <c r="H46" s="29">
        <v>6908</v>
      </c>
      <c r="I46" s="29"/>
      <c r="J46" s="29">
        <v>390</v>
      </c>
      <c r="K46" s="29"/>
      <c r="L46" s="24">
        <v>10839</v>
      </c>
      <c r="M46" s="19">
        <v>9409</v>
      </c>
      <c r="N46" s="29"/>
      <c r="O46" s="29"/>
      <c r="P46" s="29">
        <v>140</v>
      </c>
      <c r="Q46" s="38"/>
    </row>
    <row r="47" s="1" customFormat="true" ht="17" customHeight="true" spans="1:17">
      <c r="A47" s="22" t="s">
        <v>60</v>
      </c>
      <c r="B47" s="17">
        <f t="shared" si="12"/>
        <v>169</v>
      </c>
      <c r="C47" s="19">
        <f t="shared" si="11"/>
        <v>4920</v>
      </c>
      <c r="D47" s="21">
        <v>4520</v>
      </c>
      <c r="E47" s="19"/>
      <c r="F47" s="21">
        <v>400</v>
      </c>
      <c r="G47" s="19"/>
      <c r="H47" s="29"/>
      <c r="I47" s="29"/>
      <c r="J47" s="29"/>
      <c r="K47" s="29"/>
      <c r="L47" s="24">
        <v>4831</v>
      </c>
      <c r="M47" s="19">
        <v>89</v>
      </c>
      <c r="N47" s="29"/>
      <c r="O47" s="29"/>
      <c r="P47" s="29"/>
      <c r="Q47" s="38">
        <v>80</v>
      </c>
    </row>
    <row r="48" s="1" customFormat="true" ht="17" customHeight="true" spans="1:17">
      <c r="A48" s="22" t="s">
        <v>61</v>
      </c>
      <c r="B48" s="17">
        <f t="shared" si="12"/>
        <v>2230</v>
      </c>
      <c r="C48" s="19">
        <f t="shared" si="11"/>
        <v>10231</v>
      </c>
      <c r="D48" s="21">
        <v>7911</v>
      </c>
      <c r="E48" s="19">
        <v>1600</v>
      </c>
      <c r="F48" s="21">
        <v>400</v>
      </c>
      <c r="G48" s="19"/>
      <c r="H48" s="29"/>
      <c r="I48" s="29"/>
      <c r="J48" s="29">
        <v>320</v>
      </c>
      <c r="K48" s="29"/>
      <c r="L48" s="24">
        <v>8001</v>
      </c>
      <c r="M48" s="19">
        <v>2230</v>
      </c>
      <c r="N48" s="29"/>
      <c r="O48" s="29"/>
      <c r="P48" s="29"/>
      <c r="Q48" s="38"/>
    </row>
    <row r="49" s="1" customFormat="true" ht="17" customHeight="true" spans="1:17">
      <c r="A49" s="22" t="s">
        <v>62</v>
      </c>
      <c r="B49" s="17">
        <f t="shared" si="12"/>
        <v>246</v>
      </c>
      <c r="C49" s="19">
        <f t="shared" si="11"/>
        <v>1052</v>
      </c>
      <c r="D49" s="21">
        <v>902</v>
      </c>
      <c r="E49" s="21"/>
      <c r="F49" s="21">
        <v>150</v>
      </c>
      <c r="G49" s="19"/>
      <c r="H49" s="29"/>
      <c r="I49" s="29"/>
      <c r="J49" s="29"/>
      <c r="K49" s="29"/>
      <c r="L49" s="24">
        <v>865</v>
      </c>
      <c r="M49" s="19">
        <v>187</v>
      </c>
      <c r="N49" s="29"/>
      <c r="O49" s="29"/>
      <c r="P49" s="29"/>
      <c r="Q49" s="38">
        <v>59</v>
      </c>
    </row>
    <row r="50" s="1" customFormat="true" ht="17" customHeight="true" spans="1:17">
      <c r="A50" s="22" t="s">
        <v>63</v>
      </c>
      <c r="B50" s="17">
        <f t="shared" si="12"/>
        <v>1516</v>
      </c>
      <c r="C50" s="19">
        <f t="shared" si="11"/>
        <v>4130</v>
      </c>
      <c r="D50" s="21">
        <v>3190</v>
      </c>
      <c r="E50" s="21"/>
      <c r="F50" s="21">
        <v>600</v>
      </c>
      <c r="G50" s="19"/>
      <c r="H50" s="29"/>
      <c r="I50" s="29"/>
      <c r="J50" s="29">
        <v>340</v>
      </c>
      <c r="K50" s="29"/>
      <c r="L50" s="24">
        <v>2684</v>
      </c>
      <c r="M50" s="19">
        <v>1446</v>
      </c>
      <c r="N50" s="29"/>
      <c r="O50" s="29"/>
      <c r="P50" s="29">
        <v>70</v>
      </c>
      <c r="Q50" s="38"/>
    </row>
    <row r="51" s="1" customFormat="true" ht="17" customHeight="true" spans="1:17">
      <c r="A51" s="22" t="s">
        <v>64</v>
      </c>
      <c r="B51" s="17">
        <f t="shared" si="12"/>
        <v>1045</v>
      </c>
      <c r="C51" s="19">
        <f t="shared" si="11"/>
        <v>2633</v>
      </c>
      <c r="D51" s="21">
        <v>2043</v>
      </c>
      <c r="E51" s="21"/>
      <c r="F51" s="21">
        <v>300</v>
      </c>
      <c r="G51" s="19"/>
      <c r="H51" s="29"/>
      <c r="I51" s="29"/>
      <c r="J51" s="29">
        <v>290</v>
      </c>
      <c r="K51" s="29"/>
      <c r="L51" s="24">
        <v>1621</v>
      </c>
      <c r="M51" s="19">
        <v>1012</v>
      </c>
      <c r="N51" s="29"/>
      <c r="O51" s="29"/>
      <c r="P51" s="29">
        <v>33</v>
      </c>
      <c r="Q51" s="38"/>
    </row>
    <row r="52" s="1" customFormat="true" ht="17" customHeight="true" spans="1:17">
      <c r="A52" s="22" t="s">
        <v>65</v>
      </c>
      <c r="B52" s="17">
        <f t="shared" si="12"/>
        <v>652</v>
      </c>
      <c r="C52" s="19">
        <f t="shared" si="11"/>
        <v>8844</v>
      </c>
      <c r="D52" s="21">
        <v>8004</v>
      </c>
      <c r="E52" s="19"/>
      <c r="F52" s="21">
        <v>450</v>
      </c>
      <c r="G52" s="19"/>
      <c r="H52" s="29"/>
      <c r="I52" s="29"/>
      <c r="J52" s="29">
        <v>390</v>
      </c>
      <c r="K52" s="29"/>
      <c r="L52" s="24">
        <v>8569</v>
      </c>
      <c r="M52" s="19">
        <v>275</v>
      </c>
      <c r="N52" s="29"/>
      <c r="O52" s="29">
        <v>290</v>
      </c>
      <c r="P52" s="29"/>
      <c r="Q52" s="38">
        <v>87</v>
      </c>
    </row>
    <row r="53" s="1" customFormat="true" ht="17" customHeight="true" spans="1:17">
      <c r="A53" s="22" t="s">
        <v>66</v>
      </c>
      <c r="B53" s="17">
        <f t="shared" si="12"/>
        <v>1972</v>
      </c>
      <c r="C53" s="19">
        <f t="shared" si="11"/>
        <v>3350</v>
      </c>
      <c r="D53" s="21">
        <v>2560</v>
      </c>
      <c r="E53" s="21"/>
      <c r="F53" s="21">
        <v>450</v>
      </c>
      <c r="G53" s="19"/>
      <c r="H53" s="29"/>
      <c r="I53" s="29"/>
      <c r="J53" s="29">
        <v>340</v>
      </c>
      <c r="K53" s="29"/>
      <c r="L53" s="24">
        <v>1987</v>
      </c>
      <c r="M53" s="19">
        <v>1363</v>
      </c>
      <c r="N53" s="29">
        <v>416</v>
      </c>
      <c r="O53" s="29"/>
      <c r="P53" s="29">
        <v>115</v>
      </c>
      <c r="Q53" s="38">
        <v>78</v>
      </c>
    </row>
    <row r="54" s="1" customFormat="true" ht="17" customHeight="true" spans="1:17">
      <c r="A54" s="25" t="s">
        <v>67</v>
      </c>
      <c r="B54" s="26">
        <f>SUM(B55:B63)</f>
        <v>21420.04</v>
      </c>
      <c r="C54" s="26">
        <f>SUM(C55:C63)</f>
        <v>44311.04</v>
      </c>
      <c r="D54" s="26">
        <f t="shared" ref="D54:O54" si="13">SUM(D55:D63)</f>
        <v>23996.04</v>
      </c>
      <c r="E54" s="24">
        <f t="shared" si="13"/>
        <v>6400</v>
      </c>
      <c r="F54" s="24">
        <f t="shared" si="13"/>
        <v>2600</v>
      </c>
      <c r="G54" s="24">
        <f t="shared" si="13"/>
        <v>3815</v>
      </c>
      <c r="H54" s="24">
        <f t="shared" si="13"/>
        <v>3500</v>
      </c>
      <c r="I54" s="24"/>
      <c r="J54" s="24">
        <f t="shared" si="13"/>
        <v>1740</v>
      </c>
      <c r="K54" s="24">
        <f t="shared" si="13"/>
        <v>2260</v>
      </c>
      <c r="L54" s="24">
        <f t="shared" si="13"/>
        <v>27927</v>
      </c>
      <c r="M54" s="26">
        <f t="shared" si="13"/>
        <v>16384.04</v>
      </c>
      <c r="N54" s="24">
        <f t="shared" si="13"/>
        <v>4421</v>
      </c>
      <c r="O54" s="24">
        <f t="shared" si="13"/>
        <v>300</v>
      </c>
      <c r="P54" s="24"/>
      <c r="Q54" s="40">
        <f>SUM(Q55:Q63)</f>
        <v>315</v>
      </c>
    </row>
    <row r="55" s="1" customFormat="true" ht="17" customHeight="true" spans="1:17">
      <c r="A55" s="27" t="s">
        <v>68</v>
      </c>
      <c r="B55" s="24">
        <f t="shared" ref="B55:B66" si="14">SUM(M55,N55,O55,P55,Q55,)</f>
        <v>230</v>
      </c>
      <c r="C55" s="24">
        <f t="shared" ref="C55:C64" si="15">SUM(D55,E55,F55,G55,H55,I55,K55,J55)</f>
        <v>230</v>
      </c>
      <c r="D55" s="24"/>
      <c r="E55" s="24"/>
      <c r="F55" s="24"/>
      <c r="G55" s="24"/>
      <c r="H55" s="24"/>
      <c r="I55" s="24"/>
      <c r="J55" s="24">
        <v>230</v>
      </c>
      <c r="K55" s="24"/>
      <c r="L55" s="24"/>
      <c r="M55" s="24">
        <v>230</v>
      </c>
      <c r="N55" s="24"/>
      <c r="O55" s="24"/>
      <c r="P55" s="24"/>
      <c r="Q55" s="40"/>
    </row>
    <row r="56" s="1" customFormat="true" ht="17" customHeight="true" spans="1:17">
      <c r="A56" s="23" t="s">
        <v>69</v>
      </c>
      <c r="B56" s="24">
        <f t="shared" si="14"/>
        <v>722</v>
      </c>
      <c r="C56" s="24">
        <f t="shared" si="15"/>
        <v>955</v>
      </c>
      <c r="D56" s="24">
        <v>855</v>
      </c>
      <c r="E56" s="24"/>
      <c r="F56" s="24">
        <v>100</v>
      </c>
      <c r="G56" s="24"/>
      <c r="H56" s="24"/>
      <c r="I56" s="24"/>
      <c r="J56" s="24"/>
      <c r="K56" s="24"/>
      <c r="L56" s="24">
        <v>777</v>
      </c>
      <c r="M56" s="24">
        <v>178</v>
      </c>
      <c r="N56" s="24">
        <v>544</v>
      </c>
      <c r="O56" s="24"/>
      <c r="P56" s="24"/>
      <c r="Q56" s="40"/>
    </row>
    <row r="57" s="1" customFormat="true" ht="17" customHeight="true" spans="1:17">
      <c r="A57" s="23" t="s">
        <v>70</v>
      </c>
      <c r="B57" s="24">
        <f t="shared" si="14"/>
        <v>1416</v>
      </c>
      <c r="C57" s="24">
        <f t="shared" si="15"/>
        <v>2749</v>
      </c>
      <c r="D57" s="24">
        <v>2399</v>
      </c>
      <c r="E57" s="24"/>
      <c r="F57" s="24">
        <v>350</v>
      </c>
      <c r="G57" s="24"/>
      <c r="H57" s="24"/>
      <c r="I57" s="24"/>
      <c r="J57" s="24"/>
      <c r="K57" s="24"/>
      <c r="L57" s="24">
        <v>1910</v>
      </c>
      <c r="M57" s="24">
        <v>839</v>
      </c>
      <c r="N57" s="24">
        <v>577</v>
      </c>
      <c r="O57" s="24"/>
      <c r="P57" s="24"/>
      <c r="Q57" s="40"/>
    </row>
    <row r="58" s="1" customFormat="true" ht="17" customHeight="true" spans="1:17">
      <c r="A58" s="23" t="s">
        <v>71</v>
      </c>
      <c r="B58" s="24">
        <f t="shared" si="14"/>
        <v>801</v>
      </c>
      <c r="C58" s="24">
        <f t="shared" si="15"/>
        <v>1525</v>
      </c>
      <c r="D58" s="24">
        <v>1125</v>
      </c>
      <c r="E58" s="24"/>
      <c r="F58" s="24">
        <v>400</v>
      </c>
      <c r="G58" s="24"/>
      <c r="H58" s="24"/>
      <c r="I58" s="24"/>
      <c r="J58" s="24"/>
      <c r="K58" s="24"/>
      <c r="L58" s="24">
        <v>1131</v>
      </c>
      <c r="M58" s="24">
        <v>394</v>
      </c>
      <c r="N58" s="24">
        <v>278</v>
      </c>
      <c r="O58" s="24"/>
      <c r="P58" s="24"/>
      <c r="Q58" s="40">
        <v>129</v>
      </c>
    </row>
    <row r="59" s="1" customFormat="true" ht="17" customHeight="true" spans="1:17">
      <c r="A59" s="23" t="s">
        <v>72</v>
      </c>
      <c r="B59" s="26">
        <f t="shared" si="14"/>
        <v>2831.04</v>
      </c>
      <c r="C59" s="26">
        <f t="shared" si="15"/>
        <v>6700.04</v>
      </c>
      <c r="D59" s="26">
        <v>3834.04</v>
      </c>
      <c r="E59" s="24">
        <v>1600</v>
      </c>
      <c r="F59" s="24">
        <v>200</v>
      </c>
      <c r="G59" s="24">
        <v>672</v>
      </c>
      <c r="H59" s="24">
        <v>84</v>
      </c>
      <c r="I59" s="24"/>
      <c r="J59" s="24">
        <v>310</v>
      </c>
      <c r="K59" s="24"/>
      <c r="L59" s="24">
        <v>4568</v>
      </c>
      <c r="M59" s="26">
        <v>2132.04</v>
      </c>
      <c r="N59" s="24">
        <v>699</v>
      </c>
      <c r="O59" s="24"/>
      <c r="P59" s="24"/>
      <c r="Q59" s="40"/>
    </row>
    <row r="60" s="1" customFormat="true" ht="17" customHeight="true" spans="1:17">
      <c r="A60" s="23" t="s">
        <v>73</v>
      </c>
      <c r="B60" s="24">
        <f t="shared" si="14"/>
        <v>7409</v>
      </c>
      <c r="C60" s="24">
        <f t="shared" si="15"/>
        <v>12406</v>
      </c>
      <c r="D60" s="24">
        <v>4900</v>
      </c>
      <c r="E60" s="24">
        <v>1600</v>
      </c>
      <c r="F60" s="24">
        <v>200</v>
      </c>
      <c r="G60" s="24">
        <v>1029</v>
      </c>
      <c r="H60" s="24">
        <v>3367</v>
      </c>
      <c r="I60" s="24"/>
      <c r="J60" s="24">
        <v>310</v>
      </c>
      <c r="K60" s="24">
        <v>1000</v>
      </c>
      <c r="L60" s="24">
        <v>5961</v>
      </c>
      <c r="M60" s="24">
        <v>6445</v>
      </c>
      <c r="N60" s="24">
        <v>664</v>
      </c>
      <c r="O60" s="24">
        <v>300</v>
      </c>
      <c r="P60" s="24"/>
      <c r="Q60" s="40"/>
    </row>
    <row r="61" s="1" customFormat="true" ht="17" customHeight="true" spans="1:17">
      <c r="A61" s="23" t="s">
        <v>74</v>
      </c>
      <c r="B61" s="24">
        <f t="shared" si="14"/>
        <v>1875</v>
      </c>
      <c r="C61" s="24">
        <f t="shared" si="15"/>
        <v>2646</v>
      </c>
      <c r="D61" s="24">
        <v>1096</v>
      </c>
      <c r="E61" s="24"/>
      <c r="F61" s="24">
        <v>750</v>
      </c>
      <c r="G61" s="24"/>
      <c r="H61" s="24"/>
      <c r="I61" s="24"/>
      <c r="J61" s="24">
        <v>270</v>
      </c>
      <c r="K61" s="24">
        <v>530</v>
      </c>
      <c r="L61" s="24">
        <v>1461</v>
      </c>
      <c r="M61" s="24">
        <v>1185</v>
      </c>
      <c r="N61" s="24">
        <v>690</v>
      </c>
      <c r="O61" s="24"/>
      <c r="P61" s="24"/>
      <c r="Q61" s="40"/>
    </row>
    <row r="62" s="1" customFormat="true" ht="17" customHeight="true" spans="1:17">
      <c r="A62" s="23" t="s">
        <v>75</v>
      </c>
      <c r="B62" s="24">
        <f t="shared" si="14"/>
        <v>3261</v>
      </c>
      <c r="C62" s="24">
        <f t="shared" si="15"/>
        <v>9471</v>
      </c>
      <c r="D62" s="24">
        <v>5321</v>
      </c>
      <c r="E62" s="24">
        <v>1600</v>
      </c>
      <c r="F62" s="24">
        <v>300</v>
      </c>
      <c r="G62" s="24">
        <v>1210</v>
      </c>
      <c r="H62" s="24"/>
      <c r="I62" s="24"/>
      <c r="J62" s="24">
        <v>310</v>
      </c>
      <c r="K62" s="24">
        <v>730</v>
      </c>
      <c r="L62" s="24">
        <v>6630</v>
      </c>
      <c r="M62" s="24">
        <v>2841</v>
      </c>
      <c r="N62" s="24">
        <v>316</v>
      </c>
      <c r="O62" s="24"/>
      <c r="P62" s="24"/>
      <c r="Q62" s="40">
        <v>104</v>
      </c>
    </row>
    <row r="63" s="1" customFormat="true" ht="17" customHeight="true" spans="1:17">
      <c r="A63" s="23" t="s">
        <v>76</v>
      </c>
      <c r="B63" s="24">
        <f t="shared" si="14"/>
        <v>2875</v>
      </c>
      <c r="C63" s="24">
        <f t="shared" si="15"/>
        <v>7629</v>
      </c>
      <c r="D63" s="24">
        <v>4466</v>
      </c>
      <c r="E63" s="24">
        <v>1600</v>
      </c>
      <c r="F63" s="24">
        <v>300</v>
      </c>
      <c r="G63" s="24">
        <v>904</v>
      </c>
      <c r="H63" s="24">
        <v>49</v>
      </c>
      <c r="I63" s="24"/>
      <c r="J63" s="24">
        <v>310</v>
      </c>
      <c r="K63" s="24"/>
      <c r="L63" s="24">
        <v>5489</v>
      </c>
      <c r="M63" s="24">
        <v>2140</v>
      </c>
      <c r="N63" s="24">
        <v>653</v>
      </c>
      <c r="O63" s="24"/>
      <c r="P63" s="24"/>
      <c r="Q63" s="40">
        <v>82</v>
      </c>
    </row>
    <row r="64" s="1" customFormat="true" ht="17" customHeight="true" spans="1:17">
      <c r="A64" s="22" t="s">
        <v>77</v>
      </c>
      <c r="B64" s="24">
        <f t="shared" si="14"/>
        <v>330</v>
      </c>
      <c r="C64" s="24">
        <f t="shared" si="15"/>
        <v>941</v>
      </c>
      <c r="D64" s="24">
        <v>941</v>
      </c>
      <c r="E64" s="24"/>
      <c r="F64" s="24"/>
      <c r="G64" s="24"/>
      <c r="H64" s="24"/>
      <c r="I64" s="24"/>
      <c r="J64" s="24"/>
      <c r="K64" s="24"/>
      <c r="L64" s="24">
        <v>611</v>
      </c>
      <c r="M64" s="24">
        <v>330</v>
      </c>
      <c r="N64" s="24"/>
      <c r="O64" s="24"/>
      <c r="P64" s="24"/>
      <c r="Q64" s="40"/>
    </row>
    <row r="65" s="1" customFormat="true" ht="17" customHeight="true" spans="1:17">
      <c r="A65" s="22" t="s">
        <v>78</v>
      </c>
      <c r="B65" s="24">
        <f t="shared" si="14"/>
        <v>65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>
        <v>65</v>
      </c>
      <c r="Q65" s="40"/>
    </row>
    <row r="66" ht="17" customHeight="true" spans="1:17">
      <c r="A66" s="41" t="s">
        <v>79</v>
      </c>
      <c r="B66" s="42">
        <f t="shared" si="14"/>
        <v>778.96</v>
      </c>
      <c r="C66" s="42">
        <f>SUM(D66,E66,F66,G66,H66,I66,K66,J66)</f>
        <v>778.96</v>
      </c>
      <c r="D66" s="43"/>
      <c r="E66" s="43"/>
      <c r="F66" s="43"/>
      <c r="G66" s="43"/>
      <c r="H66" s="43"/>
      <c r="I66" s="42">
        <v>778.96</v>
      </c>
      <c r="J66" s="43"/>
      <c r="K66" s="43"/>
      <c r="L66" s="43"/>
      <c r="M66" s="42">
        <v>778.96</v>
      </c>
      <c r="N66" s="43"/>
      <c r="O66" s="43"/>
      <c r="P66" s="43"/>
      <c r="Q66" s="46"/>
    </row>
    <row r="67" ht="60" customHeight="true" spans="1:17">
      <c r="A67" s="44" t="s">
        <v>80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</row>
    <row r="68" ht="16" customHeight="true"/>
  </sheetData>
  <mergeCells count="14">
    <mergeCell ref="A2:Q2"/>
    <mergeCell ref="P3:Q3"/>
    <mergeCell ref="C4:M4"/>
    <mergeCell ref="D5:K5"/>
    <mergeCell ref="A67:Q67"/>
    <mergeCell ref="A4:A6"/>
    <mergeCell ref="B4:B6"/>
    <mergeCell ref="C5:C6"/>
    <mergeCell ref="L5:L6"/>
    <mergeCell ref="M5:M6"/>
    <mergeCell ref="N5:N6"/>
    <mergeCell ref="O5:O6"/>
    <mergeCell ref="P5:P6"/>
    <mergeCell ref="Q5:Q6"/>
  </mergeCells>
  <printOptions horizontalCentered="true"/>
  <pageMargins left="0.751388888888889" right="0.751388888888889" top="0.409027777777778" bottom="0.409027777777778" header="0.511805555555556" footer="0.511805555555556"/>
  <pageSetup paperSize="9" scale="5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2026-05-13T08:19:00Z</dcterms:created>
  <dcterms:modified xsi:type="dcterms:W3CDTF">2026-05-20T16:14:36Z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