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75" windowHeight="8025"/>
  </bookViews>
  <sheets>
    <sheet name="附表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0">附表1!$1:$4</definedName>
    <definedName name="_Fill" hidden="1">[1]eqpmad2!#REF!</definedName>
    <definedName name="_xlnm._FilterDatabase" localSheetId="0" hidden="1">附表1!$A$4:$W$50</definedName>
    <definedName name="aiu_bottom">'[2]Financ. Overview'!#REF!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 localSheetId="0">附表1!Module.Prix_SMC</definedName>
    <definedName name="Module.Prix_SMC">Module.Prix_SMC</definedName>
    <definedName name="OS">[4]Open!#REF!</definedName>
    <definedName name="_PA7">'[5]SW-TEO'!#REF!</definedName>
    <definedName name="_PA8">'[5]SW-TEO'!#REF!</definedName>
    <definedName name="_PD1">'[5]SW-TEO'!#REF!</definedName>
    <definedName name="_PE12">'[5]SW-TEO'!#REF!</definedName>
    <definedName name="_PE13">'[5]SW-TEO'!#REF!</definedName>
    <definedName name="_PE6">'[5]SW-TEO'!#REF!</definedName>
    <definedName name="_PE7">'[5]SW-TEO'!#REF!</definedName>
    <definedName name="_PE8">'[5]SW-TEO'!#REF!</definedName>
    <definedName name="_PE9">'[5]SW-TEO'!#REF!</definedName>
    <definedName name="_PH1">'[5]SW-TEO'!#REF!</definedName>
    <definedName name="_PI1">'[5]SW-TEO'!#REF!</definedName>
    <definedName name="_PK1">'[5]SW-TEO'!#REF!</definedName>
    <definedName name="_PK3">'[5]SW-TEO'!#REF!</definedName>
    <definedName name="pr_toolbox">[2]Toolbox!$A$3:$I$80</definedName>
    <definedName name="Prix_SMC" localSheetId="0">附表1!Prix_SMC</definedName>
    <definedName name="Prix_SMC">Prix_SMC</definedName>
    <definedName name="s_c_list">[6]Toolbox!$A$7:$H$969</definedName>
    <definedName name="SCG">'[7]G.1R-Shou COP Gf'!#REF!</definedName>
    <definedName name="sdlfee">'[2]Financ. Overview'!$H$13</definedName>
    <definedName name="solar_ratio">'[8]POWER ASSUMPTIONS'!$H$7</definedName>
    <definedName name="ss7fee">'[2]Financ. Overview'!$H$18</definedName>
    <definedName name="subsfee">'[2]Financ. Overview'!$H$14</definedName>
    <definedName name="toolbox">[9]Toolbox!$C$5:$T$1578</definedName>
    <definedName name="V5.1Fee">'[2]Financ. Overview'!$H$15</definedName>
    <definedName name="Z32_Cost_red">'[2]Financ. Overview'!#REF!</definedName>
  </definedNames>
  <calcPr calcId="144525"/>
</workbook>
</file>

<file path=xl/sharedStrings.xml><?xml version="1.0" encoding="utf-8"?>
<sst xmlns="http://schemas.openxmlformats.org/spreadsheetml/2006/main" count="89">
  <si>
    <t>提前下达2020年医疗服务与保障能力提升补助资金预算指标分配表</t>
  </si>
  <si>
    <t>单位：万元</t>
  </si>
  <si>
    <t>单位</t>
  </si>
  <si>
    <t>补助经费</t>
  </si>
  <si>
    <t>标准化妇幼保健机构建设补助</t>
  </si>
  <si>
    <t>人员能力提升</t>
  </si>
  <si>
    <t>儿童早期发展工作促进项目</t>
  </si>
  <si>
    <t>联合联动服务模式推广</t>
  </si>
  <si>
    <t>新生儿母婴免费龋病风险筛查试点</t>
  </si>
  <si>
    <t>备注</t>
  </si>
  <si>
    <t>合计</t>
  </si>
  <si>
    <t>其中：政府采购</t>
  </si>
  <si>
    <t>产科（助产士）</t>
  </si>
  <si>
    <t>新生儿科</t>
  </si>
  <si>
    <t>妇保</t>
  </si>
  <si>
    <t>儿保</t>
  </si>
  <si>
    <t>产前筛查</t>
  </si>
  <si>
    <t>产前诊断</t>
  </si>
  <si>
    <t>中医妇科</t>
  </si>
  <si>
    <t>中医儿科</t>
  </si>
  <si>
    <t>宫颈癌</t>
  </si>
  <si>
    <t>乳腺癌</t>
  </si>
  <si>
    <t>儿童发育性疾病</t>
  </si>
  <si>
    <t>麻醉科</t>
  </si>
  <si>
    <t>重症医学</t>
  </si>
  <si>
    <t>母婴安全相关工作的技能竞赛、应急演练等</t>
  </si>
  <si>
    <t>孕产妇安全管理技能培训、考核评价，出生缺陷防治管理培训</t>
  </si>
  <si>
    <t>一、省级小计</t>
  </si>
  <si>
    <t>（一）省卫生健康委</t>
  </si>
  <si>
    <r>
      <rPr>
        <sz val="8"/>
        <rFont val="Arial"/>
        <charset val="134"/>
      </rPr>
      <t>1</t>
    </r>
    <r>
      <rPr>
        <sz val="8"/>
        <rFont val="宋体"/>
        <charset val="134"/>
      </rPr>
      <t>、省卫生健康委（本级）</t>
    </r>
  </si>
  <si>
    <r>
      <rPr>
        <sz val="9"/>
        <rFont val="Arial"/>
        <charset val="134"/>
      </rPr>
      <t>吉大一院</t>
    </r>
    <r>
      <rPr>
        <sz val="9"/>
        <rFont val="Arial"/>
        <charset val="134"/>
      </rPr>
      <t>139.8</t>
    </r>
    <r>
      <rPr>
        <sz val="9"/>
        <rFont val="宋体"/>
        <charset val="134"/>
      </rPr>
      <t>万，吉大二院</t>
    </r>
    <r>
      <rPr>
        <sz val="9"/>
        <rFont val="Arial"/>
        <charset val="134"/>
      </rPr>
      <t>38.4</t>
    </r>
    <r>
      <rPr>
        <sz val="9"/>
        <rFont val="宋体"/>
        <charset val="134"/>
      </rPr>
      <t>万</t>
    </r>
  </si>
  <si>
    <r>
      <rPr>
        <sz val="8"/>
        <rFont val="Arial"/>
        <charset val="134"/>
      </rPr>
      <t>2</t>
    </r>
    <r>
      <rPr>
        <sz val="8"/>
        <rFont val="宋体"/>
        <charset val="134"/>
      </rPr>
      <t>、省妇幼保健院</t>
    </r>
  </si>
  <si>
    <r>
      <rPr>
        <sz val="8"/>
        <rFont val="Arial"/>
        <charset val="134"/>
      </rPr>
      <t>3</t>
    </r>
    <r>
      <rPr>
        <sz val="8"/>
        <rFont val="宋体"/>
        <charset val="134"/>
      </rPr>
      <t>、省人民医院</t>
    </r>
  </si>
  <si>
    <t>（二）省中医管理局</t>
  </si>
  <si>
    <r>
      <rPr>
        <sz val="8"/>
        <rFont val="Arial"/>
        <charset val="134"/>
      </rPr>
      <t>1</t>
    </r>
    <r>
      <rPr>
        <sz val="8"/>
        <rFont val="宋体"/>
        <charset val="134"/>
      </rPr>
      <t>、长春中医药大学附属医院</t>
    </r>
  </si>
  <si>
    <t>二、市县小计</t>
  </si>
  <si>
    <t>长春地区</t>
  </si>
  <si>
    <t>长春市</t>
  </si>
  <si>
    <r>
      <rPr>
        <sz val="9"/>
        <rFont val="Arial"/>
        <charset val="134"/>
      </rPr>
      <t>乳腺癌筛查和技能考核</t>
    </r>
    <r>
      <rPr>
        <sz val="9"/>
        <rFont val="Arial"/>
        <charset val="134"/>
      </rPr>
      <t>58.4</t>
    </r>
    <r>
      <rPr>
        <sz val="9"/>
        <rFont val="宋体"/>
        <charset val="134"/>
      </rPr>
      <t>拨付长春市妇产医院；竞赛</t>
    </r>
    <r>
      <rPr>
        <sz val="9"/>
        <rFont val="Arial"/>
        <charset val="134"/>
      </rPr>
      <t>20</t>
    </r>
    <r>
      <rPr>
        <sz val="9"/>
        <rFont val="宋体"/>
        <charset val="134"/>
      </rPr>
      <t>万拨付市卫健委；儿童早期发展</t>
    </r>
    <r>
      <rPr>
        <sz val="9"/>
        <rFont val="Arial"/>
        <charset val="134"/>
      </rPr>
      <t>100</t>
    </r>
    <r>
      <rPr>
        <sz val="9"/>
        <rFont val="宋体"/>
        <charset val="134"/>
      </rPr>
      <t>万拨付长春市儿童医院。南关区：</t>
    </r>
    <r>
      <rPr>
        <sz val="9"/>
        <rFont val="Arial"/>
        <charset val="134"/>
      </rPr>
      <t>2</t>
    </r>
    <r>
      <rPr>
        <sz val="9"/>
        <rFont val="宋体"/>
        <charset val="134"/>
      </rPr>
      <t>万拨区卫健局，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万拨区妇幼保健院。宽城区：</t>
    </r>
    <r>
      <rPr>
        <sz val="9"/>
        <rFont val="Arial"/>
        <charset val="134"/>
      </rPr>
      <t>2</t>
    </r>
    <r>
      <rPr>
        <sz val="9"/>
        <rFont val="宋体"/>
        <charset val="134"/>
      </rPr>
      <t>万拨付区卫健局，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万拨付区妇幼保健院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</si>
  <si>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其中：双阳区</t>
    </r>
  </si>
  <si>
    <t>拨付区妇幼保健院</t>
  </si>
  <si>
    <t>吉林地区</t>
  </si>
  <si>
    <t>吉林市</t>
  </si>
  <si>
    <r>
      <rPr>
        <sz val="9"/>
        <rFont val="宋体"/>
        <charset val="134"/>
      </rPr>
      <t>拨付市卫健委</t>
    </r>
    <r>
      <rPr>
        <sz val="9"/>
        <rFont val="Arial"/>
        <charset val="134"/>
      </rPr>
      <t>15</t>
    </r>
    <r>
      <rPr>
        <sz val="9"/>
        <rFont val="宋体"/>
        <charset val="134"/>
      </rPr>
      <t>万元；船营区妇幼保健院</t>
    </r>
    <r>
      <rPr>
        <sz val="9"/>
        <rFont val="Arial"/>
        <charset val="134"/>
      </rPr>
      <t>40</t>
    </r>
    <r>
      <rPr>
        <sz val="9"/>
        <rFont val="宋体"/>
        <charset val="134"/>
      </rPr>
      <t>万元；丰满区妇幼保健院</t>
    </r>
    <r>
      <rPr>
        <sz val="9"/>
        <rFont val="Arial"/>
        <charset val="134"/>
      </rPr>
      <t>150</t>
    </r>
    <r>
      <rPr>
        <sz val="9"/>
        <rFont val="宋体"/>
        <charset val="134"/>
      </rPr>
      <t>万元</t>
    </r>
  </si>
  <si>
    <t>永吉县</t>
  </si>
  <si>
    <r>
      <rPr>
        <sz val="9"/>
        <rFont val="Arial"/>
        <charset val="134"/>
      </rPr>
      <t>2</t>
    </r>
    <r>
      <rPr>
        <sz val="9"/>
        <rFont val="宋体"/>
        <charset val="134"/>
      </rPr>
      <t>万拨付县卫健局，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万拨付县妇幼保健院</t>
    </r>
  </si>
  <si>
    <t>桦甸市</t>
  </si>
  <si>
    <r>
      <rPr>
        <sz val="9"/>
        <rFont val="Arial"/>
        <charset val="134"/>
      </rPr>
      <t>2</t>
    </r>
    <r>
      <rPr>
        <sz val="9"/>
        <rFont val="宋体"/>
        <charset val="134"/>
      </rPr>
      <t>万拨付市卫健局，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万拨付市妇幼保健院</t>
    </r>
  </si>
  <si>
    <t>四平地区</t>
  </si>
  <si>
    <t>四平市</t>
  </si>
  <si>
    <r>
      <rPr>
        <sz val="9"/>
        <rFont val="宋体"/>
        <charset val="134"/>
      </rPr>
      <t>拨付市卫健委</t>
    </r>
    <r>
      <rPr>
        <sz val="9"/>
        <rFont val="Arial"/>
        <charset val="134"/>
      </rPr>
      <t>10</t>
    </r>
    <r>
      <rPr>
        <sz val="9"/>
        <rFont val="宋体"/>
        <charset val="134"/>
      </rPr>
      <t>万元；铁西区：</t>
    </r>
    <r>
      <rPr>
        <sz val="9"/>
        <rFont val="Arial"/>
        <charset val="134"/>
      </rPr>
      <t>2</t>
    </r>
    <r>
      <rPr>
        <sz val="9"/>
        <rFont val="宋体"/>
        <charset val="134"/>
      </rPr>
      <t>万拨区卫健局，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万拨区妇幼保健院；铁东区：拨付区妇幼保健院</t>
    </r>
    <r>
      <rPr>
        <sz val="9"/>
        <rFont val="Arial"/>
        <charset val="134"/>
      </rPr>
      <t>150</t>
    </r>
    <r>
      <rPr>
        <sz val="9"/>
        <rFont val="宋体"/>
        <charset val="134"/>
      </rPr>
      <t>万元</t>
    </r>
  </si>
  <si>
    <t>梨树县</t>
  </si>
  <si>
    <t>拨付县妇幼保健院</t>
  </si>
  <si>
    <t>双辽市</t>
  </si>
  <si>
    <t>拨付市妇幼保健院</t>
  </si>
  <si>
    <t>公主岭市</t>
  </si>
  <si>
    <r>
      <rPr>
        <sz val="9"/>
        <rFont val="Arial"/>
        <charset val="134"/>
      </rPr>
      <t>儿童早期发展</t>
    </r>
    <r>
      <rPr>
        <sz val="9"/>
        <rFont val="Arial"/>
        <charset val="134"/>
      </rPr>
      <t>40</t>
    </r>
    <r>
      <rPr>
        <sz val="9"/>
        <rFont val="宋体"/>
        <charset val="134"/>
      </rPr>
      <t>万拨付市妇幼保健院；竞赛</t>
    </r>
    <r>
      <rPr>
        <sz val="9"/>
        <rFont val="Arial"/>
        <charset val="134"/>
      </rPr>
      <t>5</t>
    </r>
    <r>
      <rPr>
        <sz val="9"/>
        <rFont val="宋体"/>
        <charset val="134"/>
      </rPr>
      <t>万拨付市卫健局</t>
    </r>
  </si>
  <si>
    <t>辽源地区</t>
  </si>
  <si>
    <t>辽源市</t>
  </si>
  <si>
    <t>拨付市卫健委</t>
  </si>
  <si>
    <t>东丰县</t>
  </si>
  <si>
    <t>通化地区</t>
  </si>
  <si>
    <t>通化市</t>
  </si>
  <si>
    <r>
      <rPr>
        <sz val="9"/>
        <rFont val="宋体"/>
        <charset val="134"/>
      </rPr>
      <t>标准化建设</t>
    </r>
    <r>
      <rPr>
        <sz val="9"/>
        <rFont val="Arial"/>
        <charset val="134"/>
      </rPr>
      <t>300</t>
    </r>
    <r>
      <rPr>
        <sz val="9"/>
        <rFont val="宋体"/>
        <charset val="134"/>
      </rPr>
      <t>万拨付市妇幼保健院；竞赛</t>
    </r>
    <r>
      <rPr>
        <sz val="9"/>
        <rFont val="Arial"/>
        <charset val="134"/>
      </rPr>
      <t>10</t>
    </r>
    <r>
      <rPr>
        <sz val="9"/>
        <rFont val="宋体"/>
        <charset val="134"/>
      </rPr>
      <t>万拨付市卫健委；东昌区：拨付区妇幼保健院</t>
    </r>
    <r>
      <rPr>
        <sz val="9"/>
        <rFont val="Arial"/>
        <charset val="134"/>
      </rPr>
      <t>40</t>
    </r>
    <r>
      <rPr>
        <sz val="9"/>
        <rFont val="宋体"/>
        <charset val="134"/>
      </rPr>
      <t>万元；二道江区：</t>
    </r>
    <r>
      <rPr>
        <sz val="9"/>
        <rFont val="Arial"/>
        <charset val="134"/>
      </rPr>
      <t>2</t>
    </r>
    <r>
      <rPr>
        <sz val="9"/>
        <rFont val="宋体"/>
        <charset val="134"/>
      </rPr>
      <t>万拨区卫健局，</t>
    </r>
    <r>
      <rPr>
        <sz val="9"/>
        <rFont val="Arial"/>
        <charset val="134"/>
      </rPr>
      <t>18</t>
    </r>
    <r>
      <rPr>
        <sz val="9"/>
        <rFont val="宋体"/>
        <charset val="134"/>
      </rPr>
      <t>万拨区妇幼保健院</t>
    </r>
  </si>
  <si>
    <t>柳河县</t>
  </si>
  <si>
    <t>梅河口市</t>
  </si>
  <si>
    <t>白山地区</t>
  </si>
  <si>
    <t>白山市</t>
  </si>
  <si>
    <r>
      <rPr>
        <sz val="9"/>
        <rFont val="Arial"/>
        <charset val="134"/>
      </rPr>
      <t>标准化建设</t>
    </r>
    <r>
      <rPr>
        <sz val="9"/>
        <rFont val="Arial"/>
        <charset val="134"/>
      </rPr>
      <t>300</t>
    </r>
    <r>
      <rPr>
        <sz val="9"/>
        <rFont val="宋体"/>
        <charset val="134"/>
      </rPr>
      <t>万拨付市妇幼保健院；竞赛</t>
    </r>
    <r>
      <rPr>
        <sz val="9"/>
        <rFont val="Arial"/>
        <charset val="134"/>
      </rPr>
      <t>10</t>
    </r>
    <r>
      <rPr>
        <sz val="9"/>
        <rFont val="宋体"/>
        <charset val="134"/>
      </rPr>
      <t>万拨付市卫健委</t>
    </r>
  </si>
  <si>
    <t>靖宇县</t>
  </si>
  <si>
    <t>临江市</t>
  </si>
  <si>
    <t>松原地区</t>
  </si>
  <si>
    <t>松原市</t>
  </si>
  <si>
    <r>
      <rPr>
        <sz val="9"/>
        <rFont val="宋体"/>
        <charset val="134"/>
      </rPr>
      <t>标准化建设</t>
    </r>
    <r>
      <rPr>
        <sz val="9"/>
        <rFont val="Arial"/>
        <charset val="134"/>
      </rPr>
      <t>300</t>
    </r>
    <r>
      <rPr>
        <sz val="9"/>
        <rFont val="宋体"/>
        <charset val="134"/>
      </rPr>
      <t>万拨付市妇幼保健院；竞赛</t>
    </r>
    <r>
      <rPr>
        <sz val="9"/>
        <rFont val="Arial"/>
        <charset val="134"/>
      </rPr>
      <t>10</t>
    </r>
    <r>
      <rPr>
        <sz val="9"/>
        <rFont val="宋体"/>
        <charset val="134"/>
      </rPr>
      <t>万拨付市卫健委；宁江区：拨付区妇幼保健院</t>
    </r>
    <r>
      <rPr>
        <sz val="9"/>
        <rFont val="Arial"/>
        <charset val="134"/>
      </rPr>
      <t>150</t>
    </r>
    <r>
      <rPr>
        <sz val="9"/>
        <rFont val="宋体"/>
        <charset val="134"/>
      </rPr>
      <t>万元</t>
    </r>
  </si>
  <si>
    <t>前郭县</t>
  </si>
  <si>
    <t>长岭县</t>
  </si>
  <si>
    <t>扶余县</t>
  </si>
  <si>
    <t>白城地区</t>
  </si>
  <si>
    <t>白城市</t>
  </si>
  <si>
    <t>大安市</t>
  </si>
  <si>
    <t>长白山管委会</t>
  </si>
  <si>
    <t>管委会本级</t>
  </si>
  <si>
    <t>拨付管委会卫健局</t>
  </si>
  <si>
    <t>延边地区</t>
  </si>
  <si>
    <t>延边州</t>
  </si>
  <si>
    <r>
      <rPr>
        <sz val="9"/>
        <rFont val="Arial"/>
        <charset val="134"/>
      </rPr>
      <t>宫颈癌筛查和儿童早期发展</t>
    </r>
    <r>
      <rPr>
        <sz val="9"/>
        <rFont val="Arial"/>
        <charset val="134"/>
      </rPr>
      <t>55.9</t>
    </r>
    <r>
      <rPr>
        <sz val="9"/>
        <rFont val="宋体"/>
        <charset val="134"/>
      </rPr>
      <t>万拨付州妇幼保健院；竞赛</t>
    </r>
    <r>
      <rPr>
        <sz val="9"/>
        <rFont val="Arial"/>
        <charset val="134"/>
      </rPr>
      <t>10</t>
    </r>
    <r>
      <rPr>
        <sz val="9"/>
        <rFont val="宋体"/>
        <charset val="134"/>
      </rPr>
      <t>万拨付州卫健委</t>
    </r>
  </si>
  <si>
    <t>延吉市</t>
  </si>
  <si>
    <t>拨付市妇幼保健所</t>
  </si>
  <si>
    <t>和龙市</t>
  </si>
</sst>
</file>

<file path=xl/styles.xml><?xml version="1.0" encoding="utf-8"?>
<styleSheet xmlns="http://schemas.openxmlformats.org/spreadsheetml/2006/main">
  <numFmts count="20">
    <numFmt numFmtId="42" formatCode="_ &quot;￥&quot;* #,##0_ ;_ &quot;￥&quot;* \-#,##0_ ;_ &quot;￥&quot;* &quot;-&quot;_ ;_ @_ "/>
    <numFmt numFmtId="176" formatCode="_-&quot;$&quot;\ * #,##0_-;_-&quot;$&quot;\ * #,##0\-;_-&quot;$&quot;\ * &quot;-&quot;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\ ??/??"/>
    <numFmt numFmtId="178" formatCode="&quot;$&quot;#,##0_);[Red]\(&quot;$&quot;#,##0\)"/>
    <numFmt numFmtId="179" formatCode="_-&quot;$&quot;\ * #,##0.00_-;_-&quot;$&quot;\ * #,##0.00\-;_-&quot;$&quot;\ * &quot;-&quot;??_-;_-@_-"/>
    <numFmt numFmtId="180" formatCode="#,##0.0_);\(#,##0.0\)"/>
    <numFmt numFmtId="41" formatCode="_ * #,##0_ ;_ * \-#,##0_ ;_ * &quot;-&quot;_ ;_ @_ "/>
    <numFmt numFmtId="181" formatCode="&quot;$&quot;\ #,##0_-;[Red]&quot;$&quot;\ #,##0\-"/>
    <numFmt numFmtId="182" formatCode="_-* #,##0.00_-;\-* #,##0.00_-;_-* &quot;-&quot;??_-;_-@_-"/>
    <numFmt numFmtId="183" formatCode="_(&quot;$&quot;* #,##0_);_(&quot;$&quot;* \(#,##0\);_(&quot;$&quot;* &quot;-&quot;_);_(@_)"/>
    <numFmt numFmtId="184" formatCode="#,##0;\(#,##0\)"/>
    <numFmt numFmtId="185" formatCode="&quot;$&quot;\ #,##0.00_-;[Red]&quot;$&quot;\ #,##0.00\-"/>
    <numFmt numFmtId="186" formatCode="yy\.mm\.dd"/>
    <numFmt numFmtId="187" formatCode="&quot;$&quot;#,##0.00_);[Red]\(&quot;$&quot;#,##0.00\)"/>
    <numFmt numFmtId="188" formatCode="_(&quot;$&quot;* #,##0.00_);_(&quot;$&quot;* \(#,##0.00\);_(&quot;$&quot;* &quot;-&quot;??_);_(@_)"/>
    <numFmt numFmtId="189" formatCode="_-* #,##0_-;\-* #,##0_-;_-* &quot;-&quot;_-;_-@_-"/>
    <numFmt numFmtId="190" formatCode="\$#,##0;\(\$#,##0\)"/>
    <numFmt numFmtId="191" formatCode="\$#,##0.00;\(\$#,##0.00\)"/>
  </numFmts>
  <fonts count="59">
    <font>
      <sz val="12"/>
      <name val="宋体"/>
      <charset val="134"/>
    </font>
    <font>
      <sz val="20"/>
      <name val="方正小标宋简体"/>
      <charset val="134"/>
    </font>
    <font>
      <sz val="11"/>
      <name val="华文细黑"/>
      <charset val="134"/>
    </font>
    <font>
      <sz val="9"/>
      <name val="Arial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4"/>
      <name val="楷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0"/>
      <name val="Helv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MS Sans Serif"/>
      <charset val="134"/>
    </font>
    <font>
      <sz val="10"/>
      <name val="Geneva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8"/>
      <name val="Times New Roman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楷体"/>
      <charset val="134"/>
    </font>
    <font>
      <b/>
      <sz val="18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Tahoma"/>
      <charset val="134"/>
    </font>
    <font>
      <b/>
      <sz val="12"/>
      <name val="Arial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sz val="10"/>
      <color indexed="8"/>
      <name val="MS Sans Serif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Helv"/>
      <charset val="134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b/>
      <sz val="10"/>
      <name val="MS Sans Serif"/>
      <charset val="134"/>
    </font>
    <font>
      <b/>
      <sz val="12"/>
      <name val="宋体"/>
      <charset val="134"/>
    </font>
    <font>
      <sz val="8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1" fillId="30" borderId="17" applyNumberFormat="0" applyAlignment="0" applyProtection="0">
      <alignment vertical="center"/>
    </xf>
    <xf numFmtId="0" fontId="29" fillId="0" borderId="0">
      <alignment horizontal="center" vertic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186" fontId="26" fillId="0" borderId="14" applyFill="0" applyProtection="0">
      <alignment horizontal="right" vertical="center"/>
    </xf>
    <xf numFmtId="0" fontId="2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17" borderId="13" applyNumberFormat="0" applyFont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32" borderId="21" applyNumberFormat="0" applyAlignment="0" applyProtection="0">
      <alignment vertical="center"/>
    </xf>
    <xf numFmtId="0" fontId="42" fillId="32" borderId="17" applyNumberFormat="0" applyAlignment="0" applyProtection="0">
      <alignment vertical="center"/>
    </xf>
    <xf numFmtId="0" fontId="43" fillId="35" borderId="18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21" fillId="4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184" fontId="55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5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39" fillId="0" borderId="0">
      <alignment vertical="center"/>
    </xf>
    <xf numFmtId="0" fontId="17" fillId="27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0">
      <alignment vertical="center"/>
      <protection locked="0"/>
    </xf>
    <xf numFmtId="0" fontId="1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191" fontId="55" fillId="0" borderId="0">
      <alignment vertical="center"/>
    </xf>
    <xf numFmtId="15" fontId="23" fillId="0" borderId="0">
      <alignment vertical="center"/>
    </xf>
    <xf numFmtId="190" fontId="55" fillId="0" borderId="0">
      <alignment vertical="center"/>
    </xf>
    <xf numFmtId="0" fontId="26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8" fillId="0" borderId="16" applyNumberFormat="0" applyAlignment="0" applyProtection="0">
      <alignment horizontal="left" vertical="center"/>
    </xf>
    <xf numFmtId="0" fontId="38" fillId="0" borderId="24">
      <alignment horizontal="left" vertical="center"/>
    </xf>
    <xf numFmtId="0" fontId="5" fillId="14" borderId="20" applyNumberFormat="0" applyBorder="0" applyAlignment="0" applyProtection="0">
      <alignment vertical="center"/>
    </xf>
    <xf numFmtId="180" fontId="50" fillId="43" borderId="0">
      <alignment vertical="center"/>
    </xf>
    <xf numFmtId="180" fontId="20" fillId="13" borderId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37" fontId="31" fillId="0" borderId="0">
      <alignment vertical="center"/>
    </xf>
    <xf numFmtId="181" fontId="26" fillId="0" borderId="0">
      <alignment vertical="center"/>
    </xf>
    <xf numFmtId="0" fontId="16" fillId="0" borderId="0">
      <alignment vertical="center"/>
    </xf>
    <xf numFmtId="14" fontId="29" fillId="0" borderId="0">
      <alignment horizontal="center" vertical="center" wrapText="1"/>
      <protection locked="0"/>
    </xf>
    <xf numFmtId="3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Protection="0">
      <alignment vertical="center"/>
    </xf>
    <xf numFmtId="15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56" fillId="0" borderId="23">
      <alignment horizontal="center" vertical="center"/>
    </xf>
    <xf numFmtId="0" fontId="0" fillId="26" borderId="0" applyNumberFormat="0" applyFon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12" borderId="11">
      <alignment vertical="center"/>
      <protection locked="0"/>
    </xf>
    <xf numFmtId="0" fontId="19" fillId="12" borderId="11">
      <alignment vertical="center"/>
      <protection locked="0"/>
    </xf>
    <xf numFmtId="0" fontId="19" fillId="12" borderId="11">
      <alignment vertical="center"/>
      <protection locked="0"/>
    </xf>
    <xf numFmtId="183" fontId="0" fillId="0" borderId="0" applyFont="0" applyFill="0" applyBorder="0" applyAlignment="0" applyProtection="0">
      <alignment vertical="center"/>
    </xf>
    <xf numFmtId="0" fontId="26" fillId="0" borderId="10" applyNumberFormat="0" applyFill="0" applyProtection="0">
      <alignment horizontal="right" vertical="center"/>
    </xf>
    <xf numFmtId="0" fontId="9" fillId="0" borderId="10" applyNumberFormat="0" applyFill="0" applyProtection="0">
      <alignment horizontal="center"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4" applyNumberFormat="0" applyFill="0" applyProtection="0">
      <alignment horizontal="center" vertical="center"/>
    </xf>
    <xf numFmtId="0" fontId="46" fillId="0" borderId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14" applyNumberFormat="0" applyFill="0" applyProtection="0">
      <alignment horizontal="left"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0" applyNumberFormat="0" applyFill="0" applyProtection="0">
      <alignment horizontal="left" vertical="center"/>
    </xf>
    <xf numFmtId="0" fontId="13" fillId="25" borderId="0" applyNumberFormat="0" applyBorder="0" applyAlignment="0" applyProtection="0">
      <alignment vertical="center"/>
    </xf>
    <xf numFmtId="1" fontId="26" fillId="0" borderId="14" applyFill="0" applyProtection="0">
      <alignment horizontal="center" vertical="center"/>
    </xf>
    <xf numFmtId="0" fontId="23" fillId="0" borderId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4" fillId="0" borderId="3" xfId="176" applyFont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8" xfId="0" applyNumberFormat="1" applyFont="1" applyFill="1" applyBorder="1" applyAlignment="1" applyProtection="1">
      <alignment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right" vertical="center" wrapText="1"/>
    </xf>
    <xf numFmtId="0" fontId="7" fillId="0" borderId="8" xfId="0" applyNumberFormat="1" applyFont="1" applyFill="1" applyBorder="1" applyAlignment="1" applyProtection="1">
      <alignment vertical="center" wrapText="1"/>
    </xf>
    <xf numFmtId="0" fontId="3" fillId="0" borderId="9" xfId="0" applyNumberFormat="1" applyFont="1" applyFill="1" applyBorder="1" applyAlignment="1" applyProtection="1">
      <alignment vertical="center" wrapText="1"/>
    </xf>
  </cellXfs>
  <cellStyles count="20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差" xfId="10" builtinId="27"/>
    <cellStyle name="千位分隔" xfId="11" builtinId="3"/>
    <cellStyle name="超链接" xfId="12" builtinId="8"/>
    <cellStyle name="Accent2 - 60%" xfId="13"/>
    <cellStyle name="日期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_ET_STYLE_NoName_00__Sheet3" xfId="19"/>
    <cellStyle name="常规 6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40% - 着色 3" xfId="25"/>
    <cellStyle name="标题" xfId="26" builtinId="15"/>
    <cellStyle name="着色 1" xfId="27"/>
    <cellStyle name="_Book1_1" xfId="28"/>
    <cellStyle name="20% - 着色 5" xfId="29"/>
    <cellStyle name="Accent5 - 60%" xfId="30"/>
    <cellStyle name="解释性文本" xfId="31" builtinId="53"/>
    <cellStyle name="标题 1" xfId="32" builtinId="16"/>
    <cellStyle name="标题 2" xfId="33" builtinId="17"/>
    <cellStyle name="_20100326高清市院遂宁检察院1080P配置清单26日改" xfId="34"/>
    <cellStyle name="60% - 强调文字颜色 1" xfId="35" builtinId="32"/>
    <cellStyle name="标题 3" xfId="36" builtinId="18"/>
    <cellStyle name="60% - 强调文字颜色 4" xfId="37" builtinId="44"/>
    <cellStyle name="差_2013年项目资金（地病）" xfId="38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着色 5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PSChar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_弱电系统设备配置报价清单" xfId="66"/>
    <cellStyle name="20% - 着色 3" xfId="67"/>
    <cellStyle name="40% - 强调文字颜色 6" xfId="68" builtinId="51"/>
    <cellStyle name="60% - 强调文字颜色 6" xfId="69" builtinId="52"/>
    <cellStyle name="comma zerodec" xfId="70"/>
    <cellStyle name="ColLevel_0" xfId="71"/>
    <cellStyle name="_Book1" xfId="72"/>
    <cellStyle name="Comma_!!!GO" xfId="73"/>
    <cellStyle name="Comma [0]_!!!GO" xfId="74"/>
    <cellStyle name="40% - 着色 1" xfId="75"/>
    <cellStyle name="20% - 着色 6" xfId="76"/>
    <cellStyle name="_Book1_2" xfId="77"/>
    <cellStyle name="着色 2" xfId="78"/>
    <cellStyle name="Accent2 - 20%" xfId="79"/>
    <cellStyle name="着色 3" xfId="80"/>
    <cellStyle name="_Book1_3" xfId="81"/>
    <cellStyle name="_ET_STYLE_NoName_00__Book1" xfId="82"/>
    <cellStyle name="_ET_STYLE_NoName_00__Book1_1" xfId="83"/>
    <cellStyle name="0,0_x000d_&#10;NA_x000d_&#10;" xfId="84"/>
    <cellStyle name="Accent1 - 20%" xfId="85"/>
    <cellStyle name="Mon閠aire [0]_!!!GO" xfId="86"/>
    <cellStyle name="Accent3 - 40%" xfId="87"/>
    <cellStyle name="20% - 着色 4" xfId="88"/>
    <cellStyle name="常规 10 2 2 2 3" xfId="89"/>
    <cellStyle name="40% - 着色 2" xfId="90"/>
    <cellStyle name="Standard_AREAS" xfId="91"/>
    <cellStyle name="40% - 着色 4" xfId="92"/>
    <cellStyle name="Accent6 - 60%" xfId="93"/>
    <cellStyle name="40% - 着色 5" xfId="94"/>
    <cellStyle name="Milliers_!!!GO" xfId="95"/>
    <cellStyle name="Accent3 - 20%" xfId="96"/>
    <cellStyle name="40% - 着色 6" xfId="97"/>
    <cellStyle name="60% - 着色 1" xfId="98"/>
    <cellStyle name="60% - 着色 3" xfId="99"/>
    <cellStyle name="60% - 着色 4" xfId="100"/>
    <cellStyle name="Accent4 - 20%" xfId="101"/>
    <cellStyle name="60% - 着色 5" xfId="102"/>
    <cellStyle name="60% - 着色 6" xfId="103"/>
    <cellStyle name="6mal" xfId="104"/>
    <cellStyle name="Accent1" xfId="105"/>
    <cellStyle name="Accent1 - 40%" xfId="106"/>
    <cellStyle name="Accent1 - 60%" xfId="107"/>
    <cellStyle name="Accent5 - 20%" xfId="108"/>
    <cellStyle name="Accent2" xfId="109"/>
    <cellStyle name="Accent6 - 20%" xfId="110"/>
    <cellStyle name="Accent3 - 60%" xfId="111"/>
    <cellStyle name="Accent3" xfId="112"/>
    <cellStyle name="Accent4" xfId="113"/>
    <cellStyle name="Accent4 - 40%" xfId="114"/>
    <cellStyle name="Accent4 - 60%" xfId="115"/>
    <cellStyle name="捠壿 [0.00]_Region Orders (2)" xfId="116"/>
    <cellStyle name="Accent5" xfId="117"/>
    <cellStyle name="Accent5 - 40%" xfId="118"/>
    <cellStyle name="Accent6" xfId="119"/>
    <cellStyle name="Accent6 - 40%" xfId="120"/>
    <cellStyle name="Currency [0]_!!!GO" xfId="121"/>
    <cellStyle name="Currency_!!!GO" xfId="122"/>
    <cellStyle name="分级显示列_1_Book1" xfId="123"/>
    <cellStyle name="样式 1" xfId="124"/>
    <cellStyle name="Currency1" xfId="125"/>
    <cellStyle name="Date" xfId="126"/>
    <cellStyle name="Dollar (zero dec)" xfId="127"/>
    <cellStyle name="e鯪9Y_x000b_" xfId="128"/>
    <cellStyle name="Grey" xfId="129"/>
    <cellStyle name="Header1" xfId="130"/>
    <cellStyle name="Header2" xfId="131"/>
    <cellStyle name="Input [yellow]" xfId="132"/>
    <cellStyle name="Input Cells" xfId="133"/>
    <cellStyle name="Linked Cells" xfId="134"/>
    <cellStyle name="Millares [0]_96 Risk" xfId="135"/>
    <cellStyle name="Millares_96 Risk" xfId="136"/>
    <cellStyle name="Milliers [0]_!!!GO" xfId="137"/>
    <cellStyle name="Moneda [0]_96 Risk" xfId="138"/>
    <cellStyle name="Moneda_96 Risk" xfId="139"/>
    <cellStyle name="Mon閠aire_!!!GO" xfId="140"/>
    <cellStyle name="常规 3" xfId="141"/>
    <cellStyle name="New Times Roman" xfId="142"/>
    <cellStyle name="no dec" xfId="143"/>
    <cellStyle name="Normal - Style1" xfId="144"/>
    <cellStyle name="Normal_!!!GO" xfId="145"/>
    <cellStyle name="per.style" xfId="146"/>
    <cellStyle name="PSInt" xfId="147"/>
    <cellStyle name="Percent [2]" xfId="148"/>
    <cellStyle name="Percent_!!!GO" xfId="149"/>
    <cellStyle name="Pourcentage_pldt" xfId="150"/>
    <cellStyle name="PSDate" xfId="151"/>
    <cellStyle name="PSDec" xfId="152"/>
    <cellStyle name="PSHeading" xfId="153"/>
    <cellStyle name="PSSpacer" xfId="154"/>
    <cellStyle name="RowLevel_0" xfId="155"/>
    <cellStyle name="sstot" xfId="156"/>
    <cellStyle name="t" xfId="157"/>
    <cellStyle name="t_HVAC Equipment (3)" xfId="158"/>
    <cellStyle name="捠壿_Region Orders (2)" xfId="159"/>
    <cellStyle name="编号" xfId="160"/>
    <cellStyle name="标题1" xfId="161"/>
    <cellStyle name="表标题" xfId="162"/>
    <cellStyle name="部门" xfId="163"/>
    <cellStyle name="常规 2 2" xfId="164"/>
    <cellStyle name="强调 3" xfId="165"/>
    <cellStyle name="差_2013年项目资金（布病）" xfId="166"/>
    <cellStyle name="差_Book1" xfId="167"/>
    <cellStyle name="差_Book1_1" xfId="168"/>
    <cellStyle name="差_Book1_免疫规划10.31" xfId="169"/>
    <cellStyle name="差_Sheet1" xfId="170"/>
    <cellStyle name="差_Sheet1_1" xfId="171"/>
    <cellStyle name="差_出血热2013(11.4)" xfId="172"/>
    <cellStyle name="常规 2" xfId="173"/>
    <cellStyle name="常规 4" xfId="174"/>
    <cellStyle name="常规 5" xfId="175"/>
    <cellStyle name="常规_2008公共卫生专项资金分配表" xfId="176"/>
    <cellStyle name="分级显示行_1_Book1" xfId="177"/>
    <cellStyle name="好_2013年项目资金（布病）" xfId="178"/>
    <cellStyle name="好_2013年项目资金（地病）" xfId="179"/>
    <cellStyle name="好_Book1" xfId="180"/>
    <cellStyle name="好_Book1_1" xfId="181"/>
    <cellStyle name="好_Book1_免疫规划10.31" xfId="182"/>
    <cellStyle name="好_Sheet1" xfId="183"/>
    <cellStyle name="好_Sheet1_1" xfId="184"/>
    <cellStyle name="好_出血热2013(11.4)" xfId="185"/>
    <cellStyle name="借出原因" xfId="186"/>
    <cellStyle name="普通_laroux" xfId="187"/>
    <cellStyle name="千分位[0]_laroux" xfId="188"/>
    <cellStyle name="千分位_laroux" xfId="189"/>
    <cellStyle name="千位[0]_ 方正PC" xfId="190"/>
    <cellStyle name="千位_ 方正PC" xfId="191"/>
    <cellStyle name="强调 1" xfId="192"/>
    <cellStyle name="强调 2" xfId="193"/>
    <cellStyle name="商品名称" xfId="194"/>
    <cellStyle name="着色 6" xfId="195"/>
    <cellStyle name="数量" xfId="196"/>
    <cellStyle name="昗弨_Pacific Region P&amp;L" xfId="197"/>
    <cellStyle name="着色 4" xfId="198"/>
    <cellStyle name="寘嬫愗傝 [0.00]_Region Orders (2)" xfId="199"/>
    <cellStyle name="寘嬫愗傝_Region Orders (2)" xfId="20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37329;&#31649;&#29702;\2019\&#20013;&#22830;&#36716;&#31227;&#25903;&#20184;\&#21508;&#22788;&#23460;&#29992;&#34920;\&#25253;&#36130;&#25919;&#21381;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手足口"/>
      <sheetName val="布病"/>
      <sheetName val="出血热"/>
      <sheetName val="登革热 "/>
      <sheetName val="麻风"/>
      <sheetName val="鼠疫"/>
      <sheetName val="狂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一、常规免疫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W81"/>
  <sheetViews>
    <sheetView showZeros="0" tabSelected="1" workbookViewId="0">
      <selection activeCell="M20" sqref="L20:M21"/>
    </sheetView>
  </sheetViews>
  <sheetFormatPr defaultColWidth="9" defaultRowHeight="14.25"/>
  <cols>
    <col min="1" max="1" width="17.875" style="2" customWidth="1"/>
    <col min="2" max="2" width="6.625" style="3" customWidth="1"/>
    <col min="3" max="3" width="5.75" style="3" customWidth="1"/>
    <col min="4" max="4" width="5.25" style="3" customWidth="1"/>
    <col min="5" max="5" width="5.5" style="3" customWidth="1"/>
    <col min="6" max="6" width="4.625" style="3" customWidth="1"/>
    <col min="7" max="7" width="4.875" style="3" customWidth="1"/>
    <col min="8" max="9" width="4.625" style="3" customWidth="1"/>
    <col min="10" max="11" width="4.75" style="3" customWidth="1"/>
    <col min="12" max="12" width="4.25" style="3" customWidth="1"/>
    <col min="13" max="13" width="5.125" style="3" customWidth="1"/>
    <col min="14" max="15" width="5.375" style="3" customWidth="1"/>
    <col min="16" max="16" width="5.875" style="3" customWidth="1"/>
    <col min="17" max="17" width="5" style="3" customWidth="1"/>
    <col min="18" max="18" width="6.25" style="3" customWidth="1"/>
    <col min="19" max="19" width="7.5" style="3" customWidth="1"/>
    <col min="20" max="22" width="6.125" style="3" customWidth="1"/>
    <col min="23" max="23" width="25.75" style="3" customWidth="1"/>
    <col min="24" max="258" width="9" style="2"/>
  </cols>
  <sheetData>
    <row r="1" ht="39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>
      <c r="A2" s="6"/>
      <c r="B2" s="7"/>
      <c r="C2" s="7"/>
      <c r="W2" s="31" t="s">
        <v>1</v>
      </c>
    </row>
    <row r="3" ht="22.5" customHeight="1" spans="1:23">
      <c r="A3" s="8" t="s">
        <v>2</v>
      </c>
      <c r="B3" s="9" t="s">
        <v>3</v>
      </c>
      <c r="C3" s="9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9" t="s">
        <v>6</v>
      </c>
      <c r="U3" s="9" t="s">
        <v>7</v>
      </c>
      <c r="V3" s="9" t="s">
        <v>8</v>
      </c>
      <c r="W3" s="32" t="s">
        <v>9</v>
      </c>
    </row>
    <row r="4" ht="84" customHeight="1" spans="1:23">
      <c r="A4" s="11"/>
      <c r="B4" s="12" t="s">
        <v>10</v>
      </c>
      <c r="C4" s="12" t="s">
        <v>11</v>
      </c>
      <c r="D4" s="12"/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2" t="s">
        <v>23</v>
      </c>
      <c r="Q4" s="12" t="s">
        <v>24</v>
      </c>
      <c r="R4" s="12" t="s">
        <v>25</v>
      </c>
      <c r="S4" s="12" t="s">
        <v>26</v>
      </c>
      <c r="T4" s="12"/>
      <c r="U4" s="12"/>
      <c r="V4" s="12"/>
      <c r="W4" s="33"/>
    </row>
    <row r="5" ht="20" customHeight="1" spans="1:23">
      <c r="A5" s="13" t="s">
        <v>10</v>
      </c>
      <c r="B5" s="14">
        <f>B6+B13</f>
        <v>4797.6</v>
      </c>
      <c r="C5" s="14">
        <f t="shared" ref="C5:V5" si="0">C6+C13</f>
        <v>0</v>
      </c>
      <c r="D5" s="14">
        <f t="shared" si="0"/>
        <v>3550</v>
      </c>
      <c r="E5" s="14">
        <f t="shared" si="0"/>
        <v>100.8</v>
      </c>
      <c r="F5" s="14">
        <f t="shared" si="0"/>
        <v>39.6</v>
      </c>
      <c r="G5" s="14">
        <f t="shared" si="0"/>
        <v>22.5</v>
      </c>
      <c r="H5" s="14">
        <f t="shared" si="0"/>
        <v>17.1</v>
      </c>
      <c r="I5" s="14">
        <f t="shared" si="0"/>
        <v>16.2</v>
      </c>
      <c r="J5" s="14">
        <f t="shared" si="0"/>
        <v>24.3</v>
      </c>
      <c r="K5" s="14">
        <f t="shared" si="0"/>
        <v>8.4</v>
      </c>
      <c r="L5" s="14">
        <f t="shared" si="0"/>
        <v>9</v>
      </c>
      <c r="M5" s="14">
        <f t="shared" si="0"/>
        <v>15.9</v>
      </c>
      <c r="N5" s="14">
        <f t="shared" si="0"/>
        <v>8.4</v>
      </c>
      <c r="O5" s="14">
        <f t="shared" si="0"/>
        <v>3</v>
      </c>
      <c r="P5" s="14">
        <f t="shared" si="0"/>
        <v>0.6</v>
      </c>
      <c r="Q5" s="14">
        <f t="shared" si="0"/>
        <v>1.8</v>
      </c>
      <c r="R5" s="14">
        <f t="shared" si="0"/>
        <v>120</v>
      </c>
      <c r="S5" s="14">
        <f t="shared" si="0"/>
        <v>210</v>
      </c>
      <c r="T5" s="14">
        <f t="shared" si="0"/>
        <v>420</v>
      </c>
      <c r="U5" s="14">
        <f t="shared" si="0"/>
        <v>180</v>
      </c>
      <c r="V5" s="14">
        <f t="shared" si="0"/>
        <v>50</v>
      </c>
      <c r="W5" s="34"/>
    </row>
    <row r="6" spans="1:23">
      <c r="A6" s="13" t="s">
        <v>27</v>
      </c>
      <c r="B6" s="15">
        <f>B7+B11</f>
        <v>1403.3</v>
      </c>
      <c r="C6" s="15">
        <f t="shared" ref="B6:V6" si="1">C7+C11</f>
        <v>0</v>
      </c>
      <c r="D6" s="15">
        <f t="shared" si="1"/>
        <v>1000</v>
      </c>
      <c r="E6" s="15">
        <f t="shared" si="1"/>
        <v>100.8</v>
      </c>
      <c r="F6" s="15">
        <f t="shared" si="1"/>
        <v>39.6</v>
      </c>
      <c r="G6" s="15">
        <f t="shared" si="1"/>
        <v>22.5</v>
      </c>
      <c r="H6" s="15">
        <f t="shared" si="1"/>
        <v>17.1</v>
      </c>
      <c r="I6" s="15">
        <f t="shared" si="1"/>
        <v>16.2</v>
      </c>
      <c r="J6" s="15">
        <f t="shared" si="1"/>
        <v>24.3</v>
      </c>
      <c r="K6" s="15">
        <f t="shared" si="1"/>
        <v>8.4</v>
      </c>
      <c r="L6" s="15">
        <f t="shared" si="1"/>
        <v>9</v>
      </c>
      <c r="M6" s="15">
        <f t="shared" si="1"/>
        <v>0</v>
      </c>
      <c r="N6" s="15">
        <f t="shared" si="1"/>
        <v>0</v>
      </c>
      <c r="O6" s="15">
        <f t="shared" si="1"/>
        <v>3</v>
      </c>
      <c r="P6" s="15">
        <f t="shared" si="1"/>
        <v>0.6</v>
      </c>
      <c r="Q6" s="15">
        <f t="shared" si="1"/>
        <v>1.8</v>
      </c>
      <c r="R6" s="15">
        <f t="shared" si="1"/>
        <v>0</v>
      </c>
      <c r="S6" s="15">
        <f t="shared" si="1"/>
        <v>160</v>
      </c>
      <c r="T6" s="15">
        <f t="shared" si="1"/>
        <v>0</v>
      </c>
      <c r="U6" s="15">
        <f t="shared" si="1"/>
        <v>0</v>
      </c>
      <c r="V6" s="15">
        <f t="shared" si="1"/>
        <v>0</v>
      </c>
      <c r="W6" s="35"/>
    </row>
    <row r="7" spans="1:23">
      <c r="A7" s="16" t="s">
        <v>28</v>
      </c>
      <c r="B7" s="17">
        <f>SUM(B8:B10)</f>
        <v>1385.9</v>
      </c>
      <c r="C7" s="17">
        <f t="shared" ref="B7:V7" si="2">SUM(C8:C10)</f>
        <v>0</v>
      </c>
      <c r="D7" s="17">
        <f t="shared" si="2"/>
        <v>1000</v>
      </c>
      <c r="E7" s="17">
        <f t="shared" si="2"/>
        <v>100.8</v>
      </c>
      <c r="F7" s="17">
        <f t="shared" si="2"/>
        <v>39.6</v>
      </c>
      <c r="G7" s="17">
        <f t="shared" si="2"/>
        <v>22.5</v>
      </c>
      <c r="H7" s="17">
        <f t="shared" si="2"/>
        <v>17.1</v>
      </c>
      <c r="I7" s="17">
        <f t="shared" si="2"/>
        <v>16.2</v>
      </c>
      <c r="J7" s="17">
        <f t="shared" si="2"/>
        <v>24.3</v>
      </c>
      <c r="K7" s="17">
        <f t="shared" si="2"/>
        <v>0</v>
      </c>
      <c r="L7" s="17">
        <f t="shared" si="2"/>
        <v>0</v>
      </c>
      <c r="M7" s="17">
        <f t="shared" si="2"/>
        <v>0</v>
      </c>
      <c r="N7" s="17">
        <f t="shared" si="2"/>
        <v>0</v>
      </c>
      <c r="O7" s="17">
        <f t="shared" si="2"/>
        <v>3</v>
      </c>
      <c r="P7" s="17">
        <f t="shared" si="2"/>
        <v>0.6</v>
      </c>
      <c r="Q7" s="17">
        <f t="shared" si="2"/>
        <v>1.8</v>
      </c>
      <c r="R7" s="17">
        <f t="shared" si="2"/>
        <v>0</v>
      </c>
      <c r="S7" s="17">
        <f t="shared" si="2"/>
        <v>160</v>
      </c>
      <c r="T7" s="17">
        <f t="shared" si="2"/>
        <v>0</v>
      </c>
      <c r="U7" s="17">
        <f t="shared" si="2"/>
        <v>0</v>
      </c>
      <c r="V7" s="17">
        <f t="shared" si="2"/>
        <v>0</v>
      </c>
      <c r="W7" s="36"/>
    </row>
    <row r="8" spans="1:23">
      <c r="A8" s="18" t="s">
        <v>29</v>
      </c>
      <c r="B8" s="17">
        <f t="shared" ref="B8:B10" si="3">SUM(D8:V8)</f>
        <v>178.2</v>
      </c>
      <c r="C8" s="17"/>
      <c r="D8" s="17"/>
      <c r="E8" s="17">
        <v>92.7</v>
      </c>
      <c r="F8" s="17">
        <v>39.6</v>
      </c>
      <c r="G8" s="17"/>
      <c r="H8" s="17"/>
      <c r="I8" s="17">
        <v>16.2</v>
      </c>
      <c r="J8" s="17">
        <v>24.3</v>
      </c>
      <c r="K8" s="17"/>
      <c r="L8" s="17"/>
      <c r="M8" s="17"/>
      <c r="N8" s="17"/>
      <c r="O8" s="17">
        <v>3</v>
      </c>
      <c r="P8" s="17">
        <v>0.6</v>
      </c>
      <c r="Q8" s="17">
        <v>1.8</v>
      </c>
      <c r="R8" s="17"/>
      <c r="S8" s="17"/>
      <c r="T8" s="17"/>
      <c r="U8" s="17"/>
      <c r="V8" s="17"/>
      <c r="W8" s="37" t="s">
        <v>30</v>
      </c>
    </row>
    <row r="9" spans="1:23">
      <c r="A9" s="18" t="s">
        <v>31</v>
      </c>
      <c r="B9" s="17">
        <f t="shared" si="3"/>
        <v>1199.6</v>
      </c>
      <c r="C9" s="17"/>
      <c r="D9" s="17">
        <v>1000</v>
      </c>
      <c r="E9" s="17"/>
      <c r="F9" s="17"/>
      <c r="G9" s="17">
        <v>22.5</v>
      </c>
      <c r="H9" s="17">
        <v>17.1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>
        <v>160</v>
      </c>
      <c r="T9" s="17"/>
      <c r="U9" s="17"/>
      <c r="V9" s="17"/>
      <c r="W9" s="36"/>
    </row>
    <row r="10" spans="1:23">
      <c r="A10" s="18" t="s">
        <v>32</v>
      </c>
      <c r="B10" s="17">
        <f t="shared" si="3"/>
        <v>8.1</v>
      </c>
      <c r="C10" s="17"/>
      <c r="D10" s="17"/>
      <c r="E10" s="17">
        <v>8.1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36"/>
    </row>
    <row r="11" s="1" customFormat="1" spans="1:23">
      <c r="A11" s="19" t="s">
        <v>33</v>
      </c>
      <c r="B11" s="17">
        <f>SUM(B12:B12)</f>
        <v>17.4</v>
      </c>
      <c r="C11" s="17">
        <f t="shared" ref="B11:V11" si="4">SUM(C12:C12)</f>
        <v>0</v>
      </c>
      <c r="D11" s="17">
        <f t="shared" si="4"/>
        <v>0</v>
      </c>
      <c r="E11" s="17">
        <f t="shared" si="4"/>
        <v>0</v>
      </c>
      <c r="F11" s="17">
        <f t="shared" si="4"/>
        <v>0</v>
      </c>
      <c r="G11" s="17">
        <f t="shared" si="4"/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8.4</v>
      </c>
      <c r="L11" s="17">
        <f t="shared" si="4"/>
        <v>9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0</v>
      </c>
      <c r="U11" s="17">
        <f t="shared" si="4"/>
        <v>0</v>
      </c>
      <c r="V11" s="17">
        <f t="shared" si="4"/>
        <v>0</v>
      </c>
      <c r="W11" s="38"/>
    </row>
    <row r="12" s="1" customFormat="1" spans="1:23">
      <c r="A12" s="18" t="s">
        <v>34</v>
      </c>
      <c r="B12" s="17">
        <f t="shared" ref="B12:B16" si="5">SUM(D12:V12)</f>
        <v>17.4</v>
      </c>
      <c r="C12" s="17"/>
      <c r="D12" s="17"/>
      <c r="E12" s="17"/>
      <c r="F12" s="17"/>
      <c r="G12" s="17"/>
      <c r="H12" s="17"/>
      <c r="I12" s="17"/>
      <c r="J12" s="17"/>
      <c r="K12" s="17">
        <v>8.4</v>
      </c>
      <c r="L12" s="17">
        <v>9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38"/>
    </row>
    <row r="13" s="1" customFormat="1" spans="1:23">
      <c r="A13" s="13" t="s">
        <v>35</v>
      </c>
      <c r="B13" s="15">
        <f>B14+B17+B21+B26+B29+B33+B37+B42+B47+B45</f>
        <v>3394.3</v>
      </c>
      <c r="C13" s="15">
        <f t="shared" ref="C13:V13" si="6">C14+C17+C21+C26+C29+C33+C37+C42+C47+C45</f>
        <v>0</v>
      </c>
      <c r="D13" s="15">
        <f t="shared" si="6"/>
        <v>2550</v>
      </c>
      <c r="E13" s="15">
        <f t="shared" si="6"/>
        <v>0</v>
      </c>
      <c r="F13" s="15">
        <f t="shared" si="6"/>
        <v>0</v>
      </c>
      <c r="G13" s="15">
        <f t="shared" si="6"/>
        <v>0</v>
      </c>
      <c r="H13" s="15">
        <f t="shared" si="6"/>
        <v>0</v>
      </c>
      <c r="I13" s="15">
        <f t="shared" si="6"/>
        <v>0</v>
      </c>
      <c r="J13" s="15">
        <f t="shared" si="6"/>
        <v>0</v>
      </c>
      <c r="K13" s="15">
        <f t="shared" si="6"/>
        <v>0</v>
      </c>
      <c r="L13" s="15">
        <f t="shared" si="6"/>
        <v>0</v>
      </c>
      <c r="M13" s="15">
        <f t="shared" si="6"/>
        <v>15.9</v>
      </c>
      <c r="N13" s="15">
        <f t="shared" si="6"/>
        <v>8.4</v>
      </c>
      <c r="O13" s="15">
        <f t="shared" si="6"/>
        <v>0</v>
      </c>
      <c r="P13" s="15">
        <f t="shared" si="6"/>
        <v>0</v>
      </c>
      <c r="Q13" s="15">
        <f t="shared" si="6"/>
        <v>0</v>
      </c>
      <c r="R13" s="15">
        <f t="shared" si="6"/>
        <v>120</v>
      </c>
      <c r="S13" s="15">
        <f t="shared" si="6"/>
        <v>50</v>
      </c>
      <c r="T13" s="15">
        <f t="shared" si="6"/>
        <v>420</v>
      </c>
      <c r="U13" s="15">
        <f t="shared" si="6"/>
        <v>180</v>
      </c>
      <c r="V13" s="15">
        <f t="shared" si="6"/>
        <v>50</v>
      </c>
      <c r="W13" s="39"/>
    </row>
    <row r="14" s="1" customFormat="1" spans="1:23">
      <c r="A14" s="20" t="s">
        <v>36</v>
      </c>
      <c r="B14" s="17">
        <f>SUM(B15)</f>
        <v>368.4</v>
      </c>
      <c r="C14" s="17">
        <f t="shared" ref="C14:U14" si="7">SUM(C15)</f>
        <v>0</v>
      </c>
      <c r="D14" s="17">
        <f t="shared" si="7"/>
        <v>150</v>
      </c>
      <c r="E14" s="17">
        <f t="shared" si="7"/>
        <v>0</v>
      </c>
      <c r="F14" s="17">
        <f t="shared" si="7"/>
        <v>0</v>
      </c>
      <c r="G14" s="17">
        <f t="shared" si="7"/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8.4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20</v>
      </c>
      <c r="S14" s="17">
        <f t="shared" si="7"/>
        <v>50</v>
      </c>
      <c r="T14" s="17">
        <f t="shared" si="7"/>
        <v>100</v>
      </c>
      <c r="U14" s="17">
        <f t="shared" si="7"/>
        <v>40</v>
      </c>
      <c r="V14" s="17">
        <f>SUM(V15:V16)</f>
        <v>0</v>
      </c>
      <c r="W14" s="38"/>
    </row>
    <row r="15" ht="86" customHeight="1" spans="1:23">
      <c r="A15" s="21" t="s">
        <v>37</v>
      </c>
      <c r="B15" s="17">
        <f>SUM(D15:V15)</f>
        <v>368.4</v>
      </c>
      <c r="C15" s="17"/>
      <c r="D15" s="17">
        <v>150</v>
      </c>
      <c r="E15" s="17"/>
      <c r="F15" s="17"/>
      <c r="G15" s="17"/>
      <c r="H15" s="17"/>
      <c r="I15" s="17"/>
      <c r="J15" s="17"/>
      <c r="K15" s="17"/>
      <c r="L15" s="17"/>
      <c r="M15" s="17"/>
      <c r="N15" s="17">
        <v>8.4</v>
      </c>
      <c r="O15" s="17"/>
      <c r="P15" s="17"/>
      <c r="Q15" s="17"/>
      <c r="R15" s="17">
        <v>20</v>
      </c>
      <c r="S15" s="17">
        <v>50</v>
      </c>
      <c r="T15" s="17">
        <v>100</v>
      </c>
      <c r="U15" s="17">
        <v>40</v>
      </c>
      <c r="V15" s="17"/>
      <c r="W15" s="37" t="s">
        <v>38</v>
      </c>
    </row>
    <row r="16" spans="1:23">
      <c r="A16" s="21" t="s">
        <v>39</v>
      </c>
      <c r="B16" s="17">
        <f t="shared" si="5"/>
        <v>150</v>
      </c>
      <c r="C16" s="17"/>
      <c r="D16" s="17">
        <v>150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36" t="s">
        <v>40</v>
      </c>
    </row>
    <row r="17" spans="1:23">
      <c r="A17" s="20" t="s">
        <v>41</v>
      </c>
      <c r="B17" s="17">
        <f>SUM(B18:B20)</f>
        <v>245</v>
      </c>
      <c r="C17" s="17">
        <f t="shared" ref="C17:U17" si="8">SUM(C18:C20)</f>
        <v>0</v>
      </c>
      <c r="D17" s="17">
        <f t="shared" si="8"/>
        <v>150</v>
      </c>
      <c r="E17" s="17">
        <f t="shared" si="8"/>
        <v>0</v>
      </c>
      <c r="F17" s="17">
        <f t="shared" si="8"/>
        <v>0</v>
      </c>
      <c r="G17" s="17">
        <f t="shared" si="8"/>
        <v>0</v>
      </c>
      <c r="H17" s="17">
        <f t="shared" si="8"/>
        <v>0</v>
      </c>
      <c r="I17" s="17">
        <f t="shared" si="8"/>
        <v>0</v>
      </c>
      <c r="J17" s="17">
        <f t="shared" si="8"/>
        <v>0</v>
      </c>
      <c r="K17" s="17">
        <f t="shared" si="8"/>
        <v>0</v>
      </c>
      <c r="L17" s="17">
        <f t="shared" si="8"/>
        <v>0</v>
      </c>
      <c r="M17" s="17">
        <f t="shared" si="8"/>
        <v>0</v>
      </c>
      <c r="N17" s="17">
        <f t="shared" si="8"/>
        <v>0</v>
      </c>
      <c r="O17" s="17">
        <f t="shared" si="8"/>
        <v>0</v>
      </c>
      <c r="P17" s="17">
        <f t="shared" si="8"/>
        <v>0</v>
      </c>
      <c r="Q17" s="17">
        <f t="shared" si="8"/>
        <v>0</v>
      </c>
      <c r="R17" s="17">
        <f t="shared" si="8"/>
        <v>15</v>
      </c>
      <c r="S17" s="17">
        <f t="shared" si="8"/>
        <v>0</v>
      </c>
      <c r="T17" s="17">
        <f t="shared" si="8"/>
        <v>40</v>
      </c>
      <c r="U17" s="17">
        <f t="shared" si="8"/>
        <v>40</v>
      </c>
      <c r="V17" s="17">
        <f>SUM(V18:V18)</f>
        <v>0</v>
      </c>
      <c r="W17" s="36"/>
    </row>
    <row r="18" ht="35.25" spans="1:23">
      <c r="A18" s="21" t="s">
        <v>42</v>
      </c>
      <c r="B18" s="17">
        <f t="shared" ref="B18:B20" si="9">SUM(D18:V18)</f>
        <v>205</v>
      </c>
      <c r="C18" s="17"/>
      <c r="D18" s="17">
        <v>150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15</v>
      </c>
      <c r="S18" s="17"/>
      <c r="T18" s="17">
        <v>40</v>
      </c>
      <c r="U18" s="17"/>
      <c r="V18" s="17"/>
      <c r="W18" s="40" t="s">
        <v>43</v>
      </c>
    </row>
    <row r="19" ht="23.25" spans="1:23">
      <c r="A19" s="21" t="s">
        <v>44</v>
      </c>
      <c r="B19" s="17">
        <f t="shared" si="9"/>
        <v>20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>
        <v>20</v>
      </c>
      <c r="V19" s="17"/>
      <c r="W19" s="37" t="s">
        <v>45</v>
      </c>
    </row>
    <row r="20" ht="23.25" spans="1:23">
      <c r="A20" s="21" t="s">
        <v>46</v>
      </c>
      <c r="B20" s="17">
        <f t="shared" si="9"/>
        <v>20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>
        <v>20</v>
      </c>
      <c r="V20" s="17"/>
      <c r="W20" s="37" t="s">
        <v>47</v>
      </c>
    </row>
    <row r="21" spans="1:23">
      <c r="A21" s="20" t="s">
        <v>48</v>
      </c>
      <c r="B21" s="17">
        <f>SUM(B22:B25)</f>
        <v>415</v>
      </c>
      <c r="C21" s="17">
        <f t="shared" ref="C21:U21" si="10">SUM(C22:C25)</f>
        <v>0</v>
      </c>
      <c r="D21" s="17">
        <f t="shared" si="10"/>
        <v>300</v>
      </c>
      <c r="E21" s="17">
        <f t="shared" si="10"/>
        <v>0</v>
      </c>
      <c r="F21" s="17">
        <f t="shared" si="10"/>
        <v>0</v>
      </c>
      <c r="G21" s="17">
        <f t="shared" si="10"/>
        <v>0</v>
      </c>
      <c r="H21" s="17">
        <f t="shared" si="10"/>
        <v>0</v>
      </c>
      <c r="I21" s="17">
        <f t="shared" si="10"/>
        <v>0</v>
      </c>
      <c r="J21" s="17">
        <f t="shared" si="10"/>
        <v>0</v>
      </c>
      <c r="K21" s="17">
        <f t="shared" si="10"/>
        <v>0</v>
      </c>
      <c r="L21" s="17">
        <f t="shared" si="10"/>
        <v>0</v>
      </c>
      <c r="M21" s="17">
        <f t="shared" si="10"/>
        <v>0</v>
      </c>
      <c r="N21" s="17">
        <f t="shared" si="10"/>
        <v>0</v>
      </c>
      <c r="O21" s="17">
        <f t="shared" si="10"/>
        <v>0</v>
      </c>
      <c r="P21" s="17">
        <f t="shared" si="10"/>
        <v>0</v>
      </c>
      <c r="Q21" s="17">
        <f t="shared" si="10"/>
        <v>0</v>
      </c>
      <c r="R21" s="17">
        <f t="shared" si="10"/>
        <v>15</v>
      </c>
      <c r="S21" s="17">
        <f t="shared" si="10"/>
        <v>0</v>
      </c>
      <c r="T21" s="17">
        <f t="shared" si="10"/>
        <v>80</v>
      </c>
      <c r="U21" s="17">
        <f t="shared" si="10"/>
        <v>20</v>
      </c>
      <c r="V21" s="17">
        <f>SUM(V22:V22)</f>
        <v>0</v>
      </c>
      <c r="W21" s="36"/>
    </row>
    <row r="22" ht="36" spans="1:23">
      <c r="A22" s="21" t="s">
        <v>49</v>
      </c>
      <c r="B22" s="17">
        <f t="shared" ref="B22:B25" si="11">SUM(D22:V22)</f>
        <v>180</v>
      </c>
      <c r="C22" s="17"/>
      <c r="D22" s="17">
        <v>150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10</v>
      </c>
      <c r="S22" s="17"/>
      <c r="T22" s="17"/>
      <c r="U22" s="17">
        <v>20</v>
      </c>
      <c r="V22" s="17"/>
      <c r="W22" s="40" t="s">
        <v>50</v>
      </c>
    </row>
    <row r="23" spans="1:23">
      <c r="A23" s="21" t="s">
        <v>51</v>
      </c>
      <c r="B23" s="17">
        <f t="shared" si="11"/>
        <v>150</v>
      </c>
      <c r="C23" s="17"/>
      <c r="D23" s="17">
        <v>150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36" t="s">
        <v>52</v>
      </c>
    </row>
    <row r="24" spans="1:23">
      <c r="A24" s="21" t="s">
        <v>53</v>
      </c>
      <c r="B24" s="17">
        <f t="shared" si="11"/>
        <v>40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40</v>
      </c>
      <c r="U24" s="17"/>
      <c r="V24" s="17"/>
      <c r="W24" s="36" t="s">
        <v>54</v>
      </c>
    </row>
    <row r="25" ht="24" spans="1:23">
      <c r="A25" s="20" t="s">
        <v>55</v>
      </c>
      <c r="B25" s="17">
        <f t="shared" si="11"/>
        <v>45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5</v>
      </c>
      <c r="S25" s="17"/>
      <c r="T25" s="17">
        <v>40</v>
      </c>
      <c r="U25" s="17"/>
      <c r="V25" s="17"/>
      <c r="W25" s="37" t="s">
        <v>56</v>
      </c>
    </row>
    <row r="26" spans="1:23">
      <c r="A26" s="20" t="s">
        <v>57</v>
      </c>
      <c r="B26" s="17">
        <f>SUM(B27:B28)</f>
        <v>50</v>
      </c>
      <c r="C26" s="17">
        <f t="shared" ref="C26:U26" si="12">SUM(C27:C28)</f>
        <v>0</v>
      </c>
      <c r="D26" s="17">
        <f t="shared" si="12"/>
        <v>0</v>
      </c>
      <c r="E26" s="17">
        <f t="shared" si="12"/>
        <v>0</v>
      </c>
      <c r="F26" s="17">
        <f t="shared" si="12"/>
        <v>0</v>
      </c>
      <c r="G26" s="17">
        <f t="shared" si="12"/>
        <v>0</v>
      </c>
      <c r="H26" s="17">
        <f t="shared" si="12"/>
        <v>0</v>
      </c>
      <c r="I26" s="17">
        <f t="shared" si="12"/>
        <v>0</v>
      </c>
      <c r="J26" s="17">
        <f t="shared" si="12"/>
        <v>0</v>
      </c>
      <c r="K26" s="17">
        <f t="shared" si="12"/>
        <v>0</v>
      </c>
      <c r="L26" s="17">
        <f t="shared" si="12"/>
        <v>0</v>
      </c>
      <c r="M26" s="17">
        <f t="shared" si="12"/>
        <v>0</v>
      </c>
      <c r="N26" s="17">
        <f t="shared" si="12"/>
        <v>0</v>
      </c>
      <c r="O26" s="17">
        <f t="shared" si="12"/>
        <v>0</v>
      </c>
      <c r="P26" s="17">
        <f t="shared" si="12"/>
        <v>0</v>
      </c>
      <c r="Q26" s="17">
        <f t="shared" si="12"/>
        <v>0</v>
      </c>
      <c r="R26" s="17">
        <f t="shared" si="12"/>
        <v>10</v>
      </c>
      <c r="S26" s="17">
        <f t="shared" si="12"/>
        <v>0</v>
      </c>
      <c r="T26" s="17">
        <f t="shared" si="12"/>
        <v>40</v>
      </c>
      <c r="U26" s="17">
        <f t="shared" si="12"/>
        <v>0</v>
      </c>
      <c r="V26" s="17">
        <f>SUM(V27:V27)</f>
        <v>0</v>
      </c>
      <c r="W26" s="36"/>
    </row>
    <row r="27" spans="1:23">
      <c r="A27" s="21" t="s">
        <v>58</v>
      </c>
      <c r="B27" s="17">
        <f t="shared" ref="B27:B32" si="13">SUM(D27:V27)</f>
        <v>10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>
        <v>10</v>
      </c>
      <c r="S27" s="17"/>
      <c r="T27" s="17"/>
      <c r="U27" s="17"/>
      <c r="V27" s="17"/>
      <c r="W27" s="36" t="s">
        <v>59</v>
      </c>
    </row>
    <row r="28" spans="1:23">
      <c r="A28" s="21" t="s">
        <v>60</v>
      </c>
      <c r="B28" s="17">
        <f t="shared" si="13"/>
        <v>40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>
        <v>40</v>
      </c>
      <c r="U28" s="17"/>
      <c r="V28" s="17"/>
      <c r="W28" s="36" t="s">
        <v>52</v>
      </c>
    </row>
    <row r="29" spans="1:23">
      <c r="A29" s="20" t="s">
        <v>61</v>
      </c>
      <c r="B29" s="17">
        <f>SUM(B30:B32)</f>
        <v>565</v>
      </c>
      <c r="C29" s="17">
        <f t="shared" ref="C29:U29" si="14">SUM(C30:C32)</f>
        <v>0</v>
      </c>
      <c r="D29" s="17">
        <f t="shared" si="14"/>
        <v>450</v>
      </c>
      <c r="E29" s="17">
        <f t="shared" si="14"/>
        <v>0</v>
      </c>
      <c r="F29" s="17">
        <f t="shared" si="14"/>
        <v>0</v>
      </c>
      <c r="G29" s="17">
        <f t="shared" si="14"/>
        <v>0</v>
      </c>
      <c r="H29" s="17">
        <f t="shared" si="14"/>
        <v>0</v>
      </c>
      <c r="I29" s="17">
        <f t="shared" si="14"/>
        <v>0</v>
      </c>
      <c r="J29" s="17">
        <f t="shared" si="14"/>
        <v>0</v>
      </c>
      <c r="K29" s="17">
        <f t="shared" si="14"/>
        <v>0</v>
      </c>
      <c r="L29" s="17">
        <f t="shared" si="14"/>
        <v>0</v>
      </c>
      <c r="M29" s="17">
        <f t="shared" si="14"/>
        <v>0</v>
      </c>
      <c r="N29" s="17">
        <f t="shared" si="14"/>
        <v>0</v>
      </c>
      <c r="O29" s="17">
        <f t="shared" si="14"/>
        <v>0</v>
      </c>
      <c r="P29" s="17">
        <f t="shared" si="14"/>
        <v>0</v>
      </c>
      <c r="Q29" s="17">
        <f t="shared" si="14"/>
        <v>0</v>
      </c>
      <c r="R29" s="17">
        <f t="shared" si="14"/>
        <v>15</v>
      </c>
      <c r="S29" s="17">
        <f t="shared" si="14"/>
        <v>0</v>
      </c>
      <c r="T29" s="17">
        <f t="shared" si="14"/>
        <v>80</v>
      </c>
      <c r="U29" s="17">
        <f t="shared" si="14"/>
        <v>20</v>
      </c>
      <c r="V29" s="17">
        <f>SUM(V30:V30)</f>
        <v>0</v>
      </c>
      <c r="W29" s="36"/>
    </row>
    <row r="30" ht="48" spans="1:23">
      <c r="A30" s="21" t="s">
        <v>62</v>
      </c>
      <c r="B30" s="17">
        <f t="shared" si="13"/>
        <v>370</v>
      </c>
      <c r="C30" s="17"/>
      <c r="D30" s="17">
        <v>300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>
        <v>10</v>
      </c>
      <c r="S30" s="17"/>
      <c r="T30" s="17">
        <v>40</v>
      </c>
      <c r="U30" s="17">
        <v>20</v>
      </c>
      <c r="V30" s="17"/>
      <c r="W30" s="40" t="s">
        <v>63</v>
      </c>
    </row>
    <row r="31" spans="1:23">
      <c r="A31" s="21" t="s">
        <v>64</v>
      </c>
      <c r="B31" s="17">
        <f t="shared" si="13"/>
        <v>150</v>
      </c>
      <c r="C31" s="17"/>
      <c r="D31" s="17">
        <v>150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36"/>
    </row>
    <row r="32" ht="24" spans="1:23">
      <c r="A32" s="20" t="s">
        <v>65</v>
      </c>
      <c r="B32" s="17">
        <f t="shared" si="13"/>
        <v>45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v>5</v>
      </c>
      <c r="S32" s="17"/>
      <c r="T32" s="17">
        <v>40</v>
      </c>
      <c r="U32" s="17"/>
      <c r="V32" s="17"/>
      <c r="W32" s="37" t="s">
        <v>56</v>
      </c>
    </row>
    <row r="33" spans="1:23">
      <c r="A33" s="20" t="s">
        <v>66</v>
      </c>
      <c r="B33" s="17">
        <f>SUM(B34:B36)</f>
        <v>610</v>
      </c>
      <c r="C33" s="17">
        <f t="shared" ref="C33:U33" si="15">SUM(C34:C36)</f>
        <v>0</v>
      </c>
      <c r="D33" s="17">
        <f t="shared" si="15"/>
        <v>600</v>
      </c>
      <c r="E33" s="17">
        <f t="shared" si="15"/>
        <v>0</v>
      </c>
      <c r="F33" s="17">
        <f t="shared" si="15"/>
        <v>0</v>
      </c>
      <c r="G33" s="17">
        <f t="shared" si="15"/>
        <v>0</v>
      </c>
      <c r="H33" s="17">
        <f t="shared" si="15"/>
        <v>0</v>
      </c>
      <c r="I33" s="17">
        <f t="shared" si="15"/>
        <v>0</v>
      </c>
      <c r="J33" s="17">
        <f t="shared" si="15"/>
        <v>0</v>
      </c>
      <c r="K33" s="17">
        <f t="shared" si="15"/>
        <v>0</v>
      </c>
      <c r="L33" s="17">
        <f t="shared" si="15"/>
        <v>0</v>
      </c>
      <c r="M33" s="17">
        <f t="shared" si="15"/>
        <v>0</v>
      </c>
      <c r="N33" s="17">
        <f t="shared" si="15"/>
        <v>0</v>
      </c>
      <c r="O33" s="17">
        <f t="shared" si="15"/>
        <v>0</v>
      </c>
      <c r="P33" s="17">
        <f t="shared" si="15"/>
        <v>0</v>
      </c>
      <c r="Q33" s="17">
        <f t="shared" si="15"/>
        <v>0</v>
      </c>
      <c r="R33" s="17">
        <f t="shared" si="15"/>
        <v>10</v>
      </c>
      <c r="S33" s="17">
        <f t="shared" si="15"/>
        <v>0</v>
      </c>
      <c r="T33" s="17">
        <f t="shared" si="15"/>
        <v>0</v>
      </c>
      <c r="U33" s="17">
        <f t="shared" si="15"/>
        <v>0</v>
      </c>
      <c r="V33" s="17">
        <f>SUM(V34:V34)</f>
        <v>0</v>
      </c>
      <c r="W33" s="36"/>
    </row>
    <row r="34" ht="24" spans="1:23">
      <c r="A34" s="21" t="s">
        <v>67</v>
      </c>
      <c r="B34" s="17">
        <f t="shared" ref="B34:B36" si="16">SUM(D34:V34)</f>
        <v>310</v>
      </c>
      <c r="C34" s="17"/>
      <c r="D34" s="17">
        <v>300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10</v>
      </c>
      <c r="S34" s="17"/>
      <c r="T34" s="17"/>
      <c r="U34" s="17"/>
      <c r="V34" s="17"/>
      <c r="W34" s="37" t="s">
        <v>68</v>
      </c>
    </row>
    <row r="35" spans="1:23">
      <c r="A35" s="21" t="s">
        <v>69</v>
      </c>
      <c r="B35" s="17">
        <f t="shared" si="16"/>
        <v>150</v>
      </c>
      <c r="C35" s="17"/>
      <c r="D35" s="17">
        <v>150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36" t="s">
        <v>52</v>
      </c>
    </row>
    <row r="36" spans="1:23">
      <c r="A36" s="21" t="s">
        <v>70</v>
      </c>
      <c r="B36" s="17">
        <f t="shared" si="16"/>
        <v>150</v>
      </c>
      <c r="C36" s="17"/>
      <c r="D36" s="17">
        <v>150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36" t="s">
        <v>54</v>
      </c>
    </row>
    <row r="37" spans="1:23">
      <c r="A37" s="20" t="s">
        <v>71</v>
      </c>
      <c r="B37" s="17">
        <f>SUM(B38:B41)</f>
        <v>650</v>
      </c>
      <c r="C37" s="17">
        <f t="shared" ref="C37:U37" si="17">SUM(C38:C41)</f>
        <v>0</v>
      </c>
      <c r="D37" s="17">
        <f t="shared" si="17"/>
        <v>600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17">
        <f t="shared" si="17"/>
        <v>0</v>
      </c>
      <c r="I37" s="17">
        <f t="shared" si="17"/>
        <v>0</v>
      </c>
      <c r="J37" s="17">
        <f t="shared" si="17"/>
        <v>0</v>
      </c>
      <c r="K37" s="17">
        <f t="shared" si="17"/>
        <v>0</v>
      </c>
      <c r="L37" s="17">
        <f t="shared" si="17"/>
        <v>0</v>
      </c>
      <c r="M37" s="17">
        <f t="shared" si="17"/>
        <v>0</v>
      </c>
      <c r="N37" s="17">
        <f t="shared" si="17"/>
        <v>0</v>
      </c>
      <c r="O37" s="17">
        <f t="shared" si="17"/>
        <v>0</v>
      </c>
      <c r="P37" s="17">
        <f t="shared" si="17"/>
        <v>0</v>
      </c>
      <c r="Q37" s="17">
        <f t="shared" si="17"/>
        <v>0</v>
      </c>
      <c r="R37" s="17">
        <f t="shared" si="17"/>
        <v>10</v>
      </c>
      <c r="S37" s="17">
        <f t="shared" si="17"/>
        <v>0</v>
      </c>
      <c r="T37" s="17">
        <f t="shared" si="17"/>
        <v>0</v>
      </c>
      <c r="U37" s="17">
        <f t="shared" si="17"/>
        <v>40</v>
      </c>
      <c r="V37" s="17">
        <f>SUM(V38:V38)</f>
        <v>0</v>
      </c>
      <c r="W37" s="36"/>
    </row>
    <row r="38" ht="36" spans="1:23">
      <c r="A38" s="21" t="s">
        <v>72</v>
      </c>
      <c r="B38" s="17">
        <f t="shared" ref="B38:B41" si="18">SUM(D38:V38)</f>
        <v>460</v>
      </c>
      <c r="C38" s="17"/>
      <c r="D38" s="17">
        <v>450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>
        <v>10</v>
      </c>
      <c r="S38" s="17"/>
      <c r="T38" s="17"/>
      <c r="U38" s="17"/>
      <c r="V38" s="17"/>
      <c r="W38" s="40" t="s">
        <v>73</v>
      </c>
    </row>
    <row r="39" spans="1:23">
      <c r="A39" s="21" t="s">
        <v>74</v>
      </c>
      <c r="B39" s="17">
        <f t="shared" si="18"/>
        <v>150</v>
      </c>
      <c r="C39" s="17"/>
      <c r="D39" s="17">
        <v>150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36" t="s">
        <v>52</v>
      </c>
    </row>
    <row r="40" ht="23.25" spans="1:23">
      <c r="A40" s="21" t="s">
        <v>75</v>
      </c>
      <c r="B40" s="17">
        <f t="shared" si="18"/>
        <v>20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>
        <v>20</v>
      </c>
      <c r="V40" s="17"/>
      <c r="W40" s="37" t="s">
        <v>45</v>
      </c>
    </row>
    <row r="41" ht="23.25" spans="1:23">
      <c r="A41" s="21" t="s">
        <v>76</v>
      </c>
      <c r="B41" s="17">
        <f t="shared" si="18"/>
        <v>20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>
        <v>20</v>
      </c>
      <c r="V41" s="17"/>
      <c r="W41" s="37" t="s">
        <v>45</v>
      </c>
    </row>
    <row r="42" spans="1:23">
      <c r="A42" s="20" t="s">
        <v>77</v>
      </c>
      <c r="B42" s="17">
        <f>SUM(B43:B44)</f>
        <v>350</v>
      </c>
      <c r="C42" s="17">
        <f t="shared" ref="B42:V42" si="19">SUM(C43:C43)</f>
        <v>0</v>
      </c>
      <c r="D42" s="17">
        <f t="shared" si="19"/>
        <v>300</v>
      </c>
      <c r="E42" s="17">
        <f t="shared" si="19"/>
        <v>0</v>
      </c>
      <c r="F42" s="17">
        <f t="shared" si="19"/>
        <v>0</v>
      </c>
      <c r="G42" s="17">
        <f t="shared" si="19"/>
        <v>0</v>
      </c>
      <c r="H42" s="17">
        <f t="shared" si="19"/>
        <v>0</v>
      </c>
      <c r="I42" s="17">
        <f t="shared" si="19"/>
        <v>0</v>
      </c>
      <c r="J42" s="17">
        <f t="shared" si="19"/>
        <v>0</v>
      </c>
      <c r="K42" s="17">
        <f t="shared" si="19"/>
        <v>0</v>
      </c>
      <c r="L42" s="17">
        <f t="shared" si="19"/>
        <v>0</v>
      </c>
      <c r="M42" s="17">
        <f t="shared" si="19"/>
        <v>0</v>
      </c>
      <c r="N42" s="17">
        <f t="shared" si="19"/>
        <v>0</v>
      </c>
      <c r="O42" s="17">
        <f t="shared" si="19"/>
        <v>0</v>
      </c>
      <c r="P42" s="17">
        <f t="shared" si="19"/>
        <v>0</v>
      </c>
      <c r="Q42" s="17">
        <f t="shared" si="19"/>
        <v>0</v>
      </c>
      <c r="R42" s="17">
        <f t="shared" si="19"/>
        <v>10</v>
      </c>
      <c r="S42" s="17">
        <f t="shared" si="19"/>
        <v>0</v>
      </c>
      <c r="T42" s="17">
        <v>40</v>
      </c>
      <c r="U42" s="17">
        <f t="shared" si="19"/>
        <v>0</v>
      </c>
      <c r="V42" s="17">
        <f t="shared" si="19"/>
        <v>0</v>
      </c>
      <c r="W42" s="36"/>
    </row>
    <row r="43" ht="24" spans="1:23">
      <c r="A43" s="21" t="s">
        <v>78</v>
      </c>
      <c r="B43" s="17">
        <f>SUM(D43:V43)</f>
        <v>310</v>
      </c>
      <c r="C43" s="17"/>
      <c r="D43" s="17">
        <v>300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10</v>
      </c>
      <c r="S43" s="17"/>
      <c r="T43" s="17"/>
      <c r="U43" s="17"/>
      <c r="V43" s="17"/>
      <c r="W43" s="37" t="s">
        <v>68</v>
      </c>
    </row>
    <row r="44" spans="1:23">
      <c r="A44" s="22" t="s">
        <v>79</v>
      </c>
      <c r="B44" s="17">
        <v>40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>
        <v>40</v>
      </c>
      <c r="U44" s="17"/>
      <c r="V44" s="17"/>
      <c r="W44" s="37"/>
    </row>
    <row r="45" spans="1:23">
      <c r="A45" s="23" t="s">
        <v>80</v>
      </c>
      <c r="B45" s="17">
        <f t="shared" ref="B45:V45" si="20">SUM(B46:B46)</f>
        <v>5</v>
      </c>
      <c r="C45" s="17">
        <f t="shared" si="20"/>
        <v>0</v>
      </c>
      <c r="D45" s="17">
        <f t="shared" si="20"/>
        <v>0</v>
      </c>
      <c r="E45" s="17">
        <f t="shared" si="20"/>
        <v>0</v>
      </c>
      <c r="F45" s="17">
        <f t="shared" si="20"/>
        <v>0</v>
      </c>
      <c r="G45" s="17">
        <f t="shared" si="20"/>
        <v>0</v>
      </c>
      <c r="H45" s="17">
        <f t="shared" si="20"/>
        <v>0</v>
      </c>
      <c r="I45" s="17">
        <f t="shared" si="20"/>
        <v>0</v>
      </c>
      <c r="J45" s="17">
        <f t="shared" si="20"/>
        <v>0</v>
      </c>
      <c r="K45" s="17">
        <f t="shared" si="20"/>
        <v>0</v>
      </c>
      <c r="L45" s="17">
        <f t="shared" si="20"/>
        <v>0</v>
      </c>
      <c r="M45" s="17">
        <f t="shared" si="20"/>
        <v>0</v>
      </c>
      <c r="N45" s="17">
        <f t="shared" si="20"/>
        <v>0</v>
      </c>
      <c r="O45" s="17">
        <f t="shared" si="20"/>
        <v>0</v>
      </c>
      <c r="P45" s="17">
        <f t="shared" si="20"/>
        <v>0</v>
      </c>
      <c r="Q45" s="17">
        <f t="shared" si="20"/>
        <v>0</v>
      </c>
      <c r="R45" s="17">
        <f t="shared" si="20"/>
        <v>5</v>
      </c>
      <c r="S45" s="17">
        <f t="shared" si="20"/>
        <v>0</v>
      </c>
      <c r="T45" s="17">
        <f t="shared" si="20"/>
        <v>0</v>
      </c>
      <c r="U45" s="17">
        <f t="shared" si="20"/>
        <v>0</v>
      </c>
      <c r="V45" s="17">
        <f t="shared" si="20"/>
        <v>0</v>
      </c>
      <c r="W45" s="36"/>
    </row>
    <row r="46" spans="1:23">
      <c r="A46" s="21" t="s">
        <v>81</v>
      </c>
      <c r="B46" s="17">
        <f t="shared" ref="B45:B50" si="21">SUM(D46:V46)</f>
        <v>5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>
        <v>5</v>
      </c>
      <c r="S46" s="17"/>
      <c r="T46" s="17"/>
      <c r="U46" s="17"/>
      <c r="V46" s="17"/>
      <c r="W46" s="36" t="s">
        <v>82</v>
      </c>
    </row>
    <row r="47" spans="1:23">
      <c r="A47" s="16" t="s">
        <v>83</v>
      </c>
      <c r="B47" s="24">
        <f>SUM(B48:B50)</f>
        <v>135.9</v>
      </c>
      <c r="C47" s="24">
        <f t="shared" ref="B47:V47" si="22">SUM(C48:C50)</f>
        <v>0</v>
      </c>
      <c r="D47" s="24">
        <f t="shared" si="22"/>
        <v>0</v>
      </c>
      <c r="E47" s="24">
        <f t="shared" si="22"/>
        <v>0</v>
      </c>
      <c r="F47" s="24">
        <f t="shared" si="22"/>
        <v>0</v>
      </c>
      <c r="G47" s="24">
        <f t="shared" si="22"/>
        <v>0</v>
      </c>
      <c r="H47" s="24">
        <f t="shared" si="22"/>
        <v>0</v>
      </c>
      <c r="I47" s="24">
        <f t="shared" si="22"/>
        <v>0</v>
      </c>
      <c r="J47" s="24">
        <f t="shared" si="22"/>
        <v>0</v>
      </c>
      <c r="K47" s="24">
        <f t="shared" si="22"/>
        <v>0</v>
      </c>
      <c r="L47" s="24">
        <f t="shared" si="22"/>
        <v>0</v>
      </c>
      <c r="M47" s="24">
        <f t="shared" si="22"/>
        <v>15.9</v>
      </c>
      <c r="N47" s="24">
        <f t="shared" si="22"/>
        <v>0</v>
      </c>
      <c r="O47" s="24">
        <f t="shared" si="22"/>
        <v>0</v>
      </c>
      <c r="P47" s="24">
        <f t="shared" si="22"/>
        <v>0</v>
      </c>
      <c r="Q47" s="24">
        <f t="shared" si="22"/>
        <v>0</v>
      </c>
      <c r="R47" s="24">
        <f t="shared" si="22"/>
        <v>10</v>
      </c>
      <c r="S47" s="24">
        <f t="shared" si="22"/>
        <v>0</v>
      </c>
      <c r="T47" s="24">
        <f t="shared" si="22"/>
        <v>40</v>
      </c>
      <c r="U47" s="24">
        <f t="shared" si="22"/>
        <v>20</v>
      </c>
      <c r="V47" s="24">
        <f t="shared" si="22"/>
        <v>50</v>
      </c>
      <c r="W47" s="36"/>
    </row>
    <row r="48" ht="35.25" spans="1:23">
      <c r="A48" s="25" t="s">
        <v>84</v>
      </c>
      <c r="B48" s="17">
        <f t="shared" si="21"/>
        <v>65.9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>
        <v>15.9</v>
      </c>
      <c r="N48" s="17"/>
      <c r="O48" s="17"/>
      <c r="P48" s="17"/>
      <c r="Q48" s="17"/>
      <c r="R48" s="17">
        <v>10</v>
      </c>
      <c r="S48" s="17"/>
      <c r="T48" s="17">
        <v>40</v>
      </c>
      <c r="U48" s="17"/>
      <c r="V48" s="17"/>
      <c r="W48" s="37" t="s">
        <v>85</v>
      </c>
    </row>
    <row r="49" spans="1:23">
      <c r="A49" s="21" t="s">
        <v>86</v>
      </c>
      <c r="B49" s="17">
        <f t="shared" si="21"/>
        <v>50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>
        <v>50</v>
      </c>
      <c r="W49" s="36" t="s">
        <v>87</v>
      </c>
    </row>
    <row r="50" ht="23.25" spans="1:23">
      <c r="A50" s="26" t="s">
        <v>88</v>
      </c>
      <c r="B50" s="27">
        <f t="shared" si="21"/>
        <v>20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>
        <v>20</v>
      </c>
      <c r="V50" s="27"/>
      <c r="W50" s="41" t="s">
        <v>47</v>
      </c>
    </row>
    <row r="51" spans="1:22">
      <c r="A51" s="28"/>
      <c r="B51" s="29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>
      <c r="A52" s="28"/>
      <c r="B52" s="29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>
      <c r="A53" s="28"/>
      <c r="B53" s="29"/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>
      <c r="A54" s="28"/>
      <c r="B54" s="29"/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2:2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2:2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  <row r="57" spans="2:2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2:2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2:2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2:2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</row>
    <row r="61" spans="2:2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2:2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2:2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2:2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2:2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2:2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2:2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2:2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2:2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2:2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2:2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2:2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2:2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2:2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2:2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2:2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2:2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2:2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2:2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  <row r="80" spans="2:2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2:2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</sheetData>
  <mergeCells count="9">
    <mergeCell ref="A1:W1"/>
    <mergeCell ref="B3:C3"/>
    <mergeCell ref="E3:S3"/>
    <mergeCell ref="A3:A4"/>
    <mergeCell ref="D3:D4"/>
    <mergeCell ref="T3:T4"/>
    <mergeCell ref="U3:U4"/>
    <mergeCell ref="V3:V4"/>
    <mergeCell ref="W3:W4"/>
  </mergeCells>
  <printOptions horizontalCentered="1"/>
  <pageMargins left="0.354166666666667" right="0.354166666666667" top="0.393055555555556" bottom="0.393055555555556" header="0.511805555555556" footer="0.511805555555556"/>
  <pageSetup paperSize="9" scale="75" fitToHeight="0" orientation="landscape" horizontalDpi="600"/>
  <headerFooter alignWithMargins="0"/>
  <rowBreaks count="4" manualBreakCount="4">
    <brk id="22" max="16383" man="1"/>
    <brk id="23" max="16383" man="1"/>
    <brk id="24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2019-07-05T06:59:00Z</dcterms:created>
  <dcterms:modified xsi:type="dcterms:W3CDTF">2019-11-27T03:34:16Z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