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585"/>
  </bookViews>
  <sheets>
    <sheet name="分配表" sheetId="1" r:id="rId1"/>
  </sheets>
  <definedNames>
    <definedName name="_xlnm.Print_Titles" localSheetId="0">分配表!$1:$4</definedName>
  </definedNames>
  <calcPr calcId="144525" concurrentCalc="0"/>
</workbook>
</file>

<file path=xl/sharedStrings.xml><?xml version="1.0" encoding="utf-8"?>
<sst xmlns="http://schemas.openxmlformats.org/spreadsheetml/2006/main" count="107">
  <si>
    <t>2019年中央及省级财政医疗服务与保障能力提升补助资金分配表</t>
  </si>
  <si>
    <r>
      <rPr>
        <b/>
        <sz val="9"/>
        <rFont val="Arial"/>
        <charset val="134"/>
      </rPr>
      <t>单位</t>
    </r>
    <r>
      <rPr>
        <b/>
        <sz val="9"/>
        <rFont val="Arial"/>
        <charset val="134"/>
      </rPr>
      <t xml:space="preserve">: </t>
    </r>
    <r>
      <rPr>
        <b/>
        <sz val="9"/>
        <rFont val="宋体"/>
        <charset val="134"/>
      </rPr>
      <t>人、万元</t>
    </r>
  </si>
  <si>
    <t>序号</t>
  </si>
  <si>
    <t>单位名称</t>
  </si>
  <si>
    <t>项目名称</t>
  </si>
  <si>
    <t>补助金额</t>
  </si>
  <si>
    <t>中央补助</t>
  </si>
  <si>
    <t>省级补助</t>
  </si>
  <si>
    <t>科目</t>
  </si>
  <si>
    <t>备注</t>
  </si>
  <si>
    <t>小计</t>
  </si>
  <si>
    <t>政府采购</t>
  </si>
  <si>
    <t>非政府采购</t>
  </si>
  <si>
    <t>全省合计</t>
  </si>
  <si>
    <t>合计</t>
  </si>
  <si>
    <t>一</t>
  </si>
  <si>
    <t>省直单位小计</t>
  </si>
  <si>
    <t>吉林省医疗保障局本级</t>
  </si>
  <si>
    <r>
      <rPr>
        <sz val="9"/>
        <color rgb="FF000000"/>
        <rFont val="Arial"/>
        <charset val="0"/>
      </rPr>
      <t>“50299</t>
    </r>
    <r>
      <rPr>
        <sz val="9"/>
        <color indexed="8"/>
        <rFont val="宋体"/>
        <charset val="134"/>
      </rPr>
      <t>其他商品和服务支出</t>
    </r>
    <r>
      <rPr>
        <sz val="9"/>
        <color rgb="FF000000"/>
        <rFont val="Arial"/>
        <charset val="0"/>
      </rPr>
      <t>”</t>
    </r>
  </si>
  <si>
    <t>国家医疗保障信息化建设项目省级试点统建经费</t>
  </si>
  <si>
    <r>
      <rPr>
        <sz val="9"/>
        <rFont val="Arial"/>
        <charset val="134"/>
      </rPr>
      <t>“2101504</t>
    </r>
    <r>
      <rPr>
        <sz val="9"/>
        <rFont val="宋体"/>
        <charset val="134"/>
      </rPr>
      <t>信息化建设</t>
    </r>
    <r>
      <rPr>
        <sz val="9"/>
        <rFont val="Arial"/>
        <charset val="134"/>
      </rPr>
      <t>”</t>
    </r>
  </si>
  <si>
    <t>国家医疗保障信息化建设项目省级试点建设方案咨询设计和项目监理经费</t>
  </si>
  <si>
    <t>派驻国家和省级医疗保障信息化建设项目组工作人员办公经费</t>
  </si>
  <si>
    <t>医疗保障重点工作专项经费</t>
  </si>
  <si>
    <r>
      <rPr>
        <sz val="9"/>
        <rFont val="Arial"/>
        <charset val="134"/>
      </rPr>
      <t>“2101505</t>
    </r>
    <r>
      <rPr>
        <sz val="9"/>
        <rFont val="宋体"/>
        <charset val="134"/>
      </rPr>
      <t>医疗保障政策管理</t>
    </r>
    <r>
      <rPr>
        <sz val="9"/>
        <rFont val="Arial"/>
        <charset val="134"/>
      </rPr>
      <t>”</t>
    </r>
  </si>
  <si>
    <r>
      <rPr>
        <sz val="9"/>
        <rFont val="宋体"/>
        <charset val="134"/>
      </rPr>
      <t>支付方式改革和</t>
    </r>
    <r>
      <rPr>
        <sz val="9"/>
        <rFont val="Arial"/>
        <charset val="134"/>
      </rPr>
      <t>DRGs</t>
    </r>
    <r>
      <rPr>
        <sz val="9"/>
        <rFont val="宋体"/>
        <charset val="134"/>
      </rPr>
      <t>试点专项经费</t>
    </r>
  </si>
  <si>
    <t>医疗保障服务能力建设专项经费</t>
  </si>
  <si>
    <r>
      <rPr>
        <sz val="9"/>
        <color theme="1"/>
        <rFont val="Arial"/>
        <charset val="134"/>
      </rPr>
      <t>“2101599</t>
    </r>
    <r>
      <rPr>
        <sz val="9"/>
        <color theme="1"/>
        <rFont val="宋体"/>
        <charset val="134"/>
      </rPr>
      <t>其他医疗保障管理事务支出</t>
    </r>
    <r>
      <rPr>
        <sz val="9"/>
        <color theme="1"/>
        <rFont val="Arial"/>
        <charset val="134"/>
      </rPr>
      <t>”</t>
    </r>
  </si>
  <si>
    <t>新闻发布、信息公开及政策宣传、舆论引导专项经费</t>
  </si>
  <si>
    <t>保密管理专项经费</t>
  </si>
  <si>
    <t>财务管理与内部审计专项经费</t>
  </si>
  <si>
    <t>吉林省社会医疗保险管理局</t>
  </si>
  <si>
    <r>
      <rPr>
        <sz val="9"/>
        <color rgb="FF000000"/>
        <rFont val="Arial"/>
        <charset val="0"/>
      </rPr>
      <t>“50502</t>
    </r>
    <r>
      <rPr>
        <sz val="9"/>
        <color indexed="8"/>
        <rFont val="宋体"/>
        <charset val="134"/>
      </rPr>
      <t>商品和服务支出</t>
    </r>
    <r>
      <rPr>
        <sz val="9"/>
        <color rgb="FF000000"/>
        <rFont val="Arial"/>
        <charset val="0"/>
      </rPr>
      <t>”</t>
    </r>
  </si>
  <si>
    <t>省直医保长期护理保险试点专项经费</t>
  </si>
  <si>
    <t>“2101506医疗保障经办事务”</t>
  </si>
  <si>
    <t>新农合管理职能划转业务整合专项经费</t>
  </si>
  <si>
    <t>支付方式改革和DRGs试点专项经费</t>
  </si>
  <si>
    <t>二</t>
  </si>
  <si>
    <t>市县小计</t>
  </si>
  <si>
    <t>长春市</t>
  </si>
  <si>
    <t>长春市本级</t>
  </si>
  <si>
    <t>医疗保障服务能力提升补助经费</t>
  </si>
  <si>
    <t>整合城乡居民基本医保制度专项经费</t>
  </si>
  <si>
    <r>
      <rPr>
        <sz val="9"/>
        <rFont val="Arial"/>
        <charset val="134"/>
      </rPr>
      <t>DRGs</t>
    </r>
    <r>
      <rPr>
        <sz val="9"/>
        <rFont val="宋体"/>
        <charset val="134"/>
      </rPr>
      <t>省级试点专项经费</t>
    </r>
  </si>
  <si>
    <t>长期护理保险试点专项经费</t>
  </si>
  <si>
    <t>双阳区</t>
  </si>
  <si>
    <t>九台区</t>
  </si>
  <si>
    <t>榆树市</t>
  </si>
  <si>
    <t>德惠市</t>
  </si>
  <si>
    <t>农安县</t>
  </si>
  <si>
    <t>吉林市</t>
  </si>
  <si>
    <t>吉林市本级</t>
  </si>
  <si>
    <r>
      <rPr>
        <sz val="9"/>
        <rFont val="Arial"/>
        <charset val="134"/>
      </rPr>
      <t>DRGs</t>
    </r>
    <r>
      <rPr>
        <sz val="9"/>
        <rFont val="宋体"/>
        <charset val="134"/>
      </rPr>
      <t>国家试点城市专项经费</t>
    </r>
  </si>
  <si>
    <t>永吉县</t>
  </si>
  <si>
    <t>蛟河市</t>
  </si>
  <si>
    <t>舒兰市</t>
  </si>
  <si>
    <t>磐石市</t>
  </si>
  <si>
    <t>桦甸市</t>
  </si>
  <si>
    <t>四平市</t>
  </si>
  <si>
    <t>四平市本级</t>
  </si>
  <si>
    <t>国家基金监管方式创新试点经费</t>
  </si>
  <si>
    <t>梨树县</t>
  </si>
  <si>
    <t>双辽市</t>
  </si>
  <si>
    <t>伊通县</t>
  </si>
  <si>
    <t>公主岭市</t>
  </si>
  <si>
    <t>辽源市</t>
  </si>
  <si>
    <t>辽源市本级</t>
  </si>
  <si>
    <t>国家医保智能监控示范点经费</t>
  </si>
  <si>
    <t>东丰县</t>
  </si>
  <si>
    <t>东辽县</t>
  </si>
  <si>
    <t>通化市</t>
  </si>
  <si>
    <t>通化市本级</t>
  </si>
  <si>
    <t>通化县</t>
  </si>
  <si>
    <t>集安市</t>
  </si>
  <si>
    <t>柳河县</t>
  </si>
  <si>
    <t>辉南县</t>
  </si>
  <si>
    <t>梅河口市</t>
  </si>
  <si>
    <t>白山市</t>
  </si>
  <si>
    <t>白山市本级</t>
  </si>
  <si>
    <t>江源区</t>
  </si>
  <si>
    <t>抚松县</t>
  </si>
  <si>
    <t>靖宇县</t>
  </si>
  <si>
    <t>长白县</t>
  </si>
  <si>
    <t>临江市</t>
  </si>
  <si>
    <t>白城市</t>
  </si>
  <si>
    <t>白城市本级</t>
  </si>
  <si>
    <t>洮南市</t>
  </si>
  <si>
    <t>大安市</t>
  </si>
  <si>
    <t>镇赉县</t>
  </si>
  <si>
    <t>通榆县</t>
  </si>
  <si>
    <t>松原市</t>
  </si>
  <si>
    <t>松原市本级</t>
  </si>
  <si>
    <t>前郭县</t>
  </si>
  <si>
    <t>长岭县</t>
  </si>
  <si>
    <t>乾安县</t>
  </si>
  <si>
    <t>扶余县</t>
  </si>
  <si>
    <t>延边州</t>
  </si>
  <si>
    <t>延边州本级</t>
  </si>
  <si>
    <t>延吉市</t>
  </si>
  <si>
    <t>图们市</t>
  </si>
  <si>
    <t>龙井市</t>
  </si>
  <si>
    <t>和龙市</t>
  </si>
  <si>
    <t>汪清县</t>
  </si>
  <si>
    <t>安图县</t>
  </si>
  <si>
    <t>珲春市</t>
  </si>
  <si>
    <t>敦化市</t>
  </si>
  <si>
    <t>长白山管委会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</si>
</sst>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等线"/>
      <charset val="134"/>
      <scheme val="minor"/>
    </font>
    <font>
      <b/>
      <sz val="11"/>
      <color theme="1"/>
      <name val="等线"/>
      <charset val="134"/>
      <scheme val="minor"/>
    </font>
    <font>
      <sz val="11"/>
      <name val="等线"/>
      <charset val="134"/>
      <scheme val="minor"/>
    </font>
    <font>
      <sz val="16"/>
      <name val="方正小标宋简体"/>
      <charset val="134"/>
    </font>
    <font>
      <sz val="9"/>
      <name val="华文细黑"/>
      <charset val="134"/>
    </font>
    <font>
      <b/>
      <sz val="9"/>
      <name val="宋体"/>
      <charset val="134"/>
    </font>
    <font>
      <b/>
      <sz val="9"/>
      <name val="Arial"/>
      <charset val="134"/>
    </font>
    <font>
      <sz val="9"/>
      <name val="Arial"/>
      <charset val="134"/>
    </font>
    <font>
      <sz val="9"/>
      <name val="宋体"/>
      <charset val="134"/>
    </font>
    <font>
      <sz val="9"/>
      <color theme="1"/>
      <name val="Arial"/>
      <charset val="134"/>
    </font>
    <font>
      <b/>
      <sz val="9"/>
      <color theme="1"/>
      <name val="Arial"/>
      <charset val="134"/>
    </font>
    <font>
      <sz val="9"/>
      <color theme="1"/>
      <name val="宋体"/>
      <charset val="134"/>
    </font>
    <font>
      <sz val="16"/>
      <name val="黑体"/>
      <charset val="134"/>
    </font>
    <font>
      <sz val="9"/>
      <color rgb="FF000000"/>
      <name val="Arial"/>
      <charset val="0"/>
    </font>
    <font>
      <sz val="11"/>
      <color theme="0"/>
      <name val="等线"/>
      <charset val="0"/>
      <scheme val="minor"/>
    </font>
    <font>
      <sz val="11"/>
      <color rgb="FFFF0000"/>
      <name val="等线"/>
      <charset val="0"/>
      <scheme val="minor"/>
    </font>
    <font>
      <b/>
      <sz val="15"/>
      <color theme="3"/>
      <name val="等线"/>
      <charset val="134"/>
      <scheme val="minor"/>
    </font>
    <font>
      <sz val="11"/>
      <color theme="1"/>
      <name val="等线"/>
      <charset val="0"/>
      <scheme val="minor"/>
    </font>
    <font>
      <b/>
      <sz val="18"/>
      <color theme="3"/>
      <name val="等线"/>
      <charset val="134"/>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sz val="12"/>
      <color indexed="8"/>
      <name val="宋体"/>
      <charset val="134"/>
    </font>
    <font>
      <b/>
      <sz val="11"/>
      <color theme="1"/>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9"/>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s>
  <borders count="27">
    <border>
      <left/>
      <right/>
      <top/>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right/>
      <top/>
      <bottom style="medium">
        <color auto="1"/>
      </bottom>
      <diagonal/>
    </border>
    <border>
      <left style="hair">
        <color auto="1"/>
      </left>
      <right style="thin">
        <color auto="1"/>
      </right>
      <top style="medium">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22" fillId="17"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6" borderId="22" applyNumberFormat="0" applyFont="0" applyAlignment="0" applyProtection="0">
      <alignment vertical="center"/>
    </xf>
    <xf numFmtId="0" fontId="14" fillId="27"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xf numFmtId="0" fontId="25" fillId="0" borderId="0" applyNumberFormat="0" applyFill="0" applyBorder="0" applyAlignment="0" applyProtection="0">
      <alignment vertical="center"/>
    </xf>
    <xf numFmtId="0" fontId="16" fillId="0" borderId="19" applyNumberFormat="0" applyFill="0" applyAlignment="0" applyProtection="0">
      <alignment vertical="center"/>
    </xf>
    <xf numFmtId="0" fontId="30" fillId="0" borderId="19" applyNumberFormat="0" applyFill="0" applyAlignment="0" applyProtection="0">
      <alignment vertical="center"/>
    </xf>
    <xf numFmtId="0" fontId="14" fillId="15" borderId="0" applyNumberFormat="0" applyBorder="0" applyAlignment="0" applyProtection="0">
      <alignment vertical="center"/>
    </xf>
    <xf numFmtId="0" fontId="19" fillId="0" borderId="21" applyNumberFormat="0" applyFill="0" applyAlignment="0" applyProtection="0">
      <alignment vertical="center"/>
    </xf>
    <xf numFmtId="0" fontId="14" fillId="7" borderId="0" applyNumberFormat="0" applyBorder="0" applyAlignment="0" applyProtection="0">
      <alignment vertical="center"/>
    </xf>
    <xf numFmtId="0" fontId="31" fillId="31" borderId="25" applyNumberFormat="0" applyAlignment="0" applyProtection="0">
      <alignment vertical="center"/>
    </xf>
    <xf numFmtId="0" fontId="32" fillId="31" borderId="20" applyNumberFormat="0" applyAlignment="0" applyProtection="0">
      <alignment vertical="center"/>
    </xf>
    <xf numFmtId="0" fontId="33" fillId="34" borderId="26" applyNumberFormat="0" applyAlignment="0" applyProtection="0">
      <alignment vertical="center"/>
    </xf>
    <xf numFmtId="0" fontId="17" fillId="9" borderId="0" applyNumberFormat="0" applyBorder="0" applyAlignment="0" applyProtection="0">
      <alignment vertical="center"/>
    </xf>
    <xf numFmtId="0" fontId="14" fillId="30" borderId="0" applyNumberFormat="0" applyBorder="0" applyAlignment="0" applyProtection="0">
      <alignment vertical="center"/>
    </xf>
    <xf numFmtId="0" fontId="27" fillId="0" borderId="23" applyNumberFormat="0" applyFill="0" applyAlignment="0" applyProtection="0">
      <alignment vertical="center"/>
    </xf>
    <xf numFmtId="0" fontId="29" fillId="0" borderId="24" applyNumberFormat="0" applyFill="0" applyAlignment="0" applyProtection="0">
      <alignment vertical="center"/>
    </xf>
    <xf numFmtId="0" fontId="23" fillId="19" borderId="0" applyNumberFormat="0" applyBorder="0" applyAlignment="0" applyProtection="0">
      <alignment vertical="center"/>
    </xf>
    <xf numFmtId="0" fontId="21" fillId="14" borderId="0" applyNumberFormat="0" applyBorder="0" applyAlignment="0" applyProtection="0">
      <alignment vertical="center"/>
    </xf>
    <xf numFmtId="0" fontId="17" fillId="21" borderId="0" applyNumberFormat="0" applyBorder="0" applyAlignment="0" applyProtection="0">
      <alignment vertical="center"/>
    </xf>
    <xf numFmtId="0" fontId="14" fillId="29" borderId="0" applyNumberFormat="0" applyBorder="0" applyAlignment="0" applyProtection="0">
      <alignment vertical="center"/>
    </xf>
    <xf numFmtId="0" fontId="17" fillId="18" borderId="0" applyNumberFormat="0" applyBorder="0" applyAlignment="0" applyProtection="0">
      <alignment vertical="center"/>
    </xf>
    <xf numFmtId="0" fontId="17" fillId="1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28" borderId="0" applyNumberFormat="0" applyBorder="0" applyAlignment="0" applyProtection="0">
      <alignment vertical="center"/>
    </xf>
    <xf numFmtId="0" fontId="14" fillId="5" borderId="0" applyNumberFormat="0" applyBorder="0" applyAlignment="0" applyProtection="0">
      <alignment vertical="center"/>
    </xf>
    <xf numFmtId="0" fontId="17" fillId="8" borderId="0" applyNumberFormat="0" applyBorder="0" applyAlignment="0" applyProtection="0">
      <alignment vertical="center"/>
    </xf>
    <xf numFmtId="0" fontId="17" fillId="23" borderId="0" applyNumberFormat="0" applyBorder="0" applyAlignment="0" applyProtection="0">
      <alignment vertical="center"/>
    </xf>
    <xf numFmtId="0" fontId="14" fillId="10"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4" borderId="0" applyNumberFormat="0" applyBorder="0" applyAlignment="0" applyProtection="0">
      <alignment vertical="center"/>
    </xf>
    <xf numFmtId="0" fontId="17" fillId="22" borderId="0" applyNumberFormat="0" applyBorder="0" applyAlignment="0" applyProtection="0">
      <alignment vertical="center"/>
    </xf>
    <xf numFmtId="0" fontId="14" fillId="6" borderId="0" applyNumberFormat="0" applyBorder="0" applyAlignment="0" applyProtection="0">
      <alignment vertical="center"/>
    </xf>
  </cellStyleXfs>
  <cellXfs count="75">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vertical="center" wrapText="1"/>
    </xf>
    <xf numFmtId="0" fontId="5" fillId="0"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6" xfId="0" applyNumberFormat="1" applyFont="1" applyFill="1" applyBorder="1" applyAlignment="1">
      <alignment horizontal="left" vertical="center"/>
    </xf>
    <xf numFmtId="0" fontId="7" fillId="0" borderId="7" xfId="0" applyNumberFormat="1" applyFont="1" applyFill="1" applyBorder="1" applyAlignment="1">
      <alignment horizontal="center" vertical="center"/>
    </xf>
    <xf numFmtId="0" fontId="8"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xf>
    <xf numFmtId="0" fontId="8" fillId="0" borderId="6"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xf>
    <xf numFmtId="0" fontId="9" fillId="0" borderId="6" xfId="0" applyNumberFormat="1" applyFont="1" applyFill="1" applyBorder="1">
      <alignment vertical="center"/>
    </xf>
    <xf numFmtId="0" fontId="9" fillId="2" borderId="6" xfId="0" applyNumberFormat="1" applyFont="1" applyFill="1" applyBorder="1" applyAlignment="1">
      <alignment horizontal="center" vertical="center"/>
    </xf>
    <xf numFmtId="0" fontId="6" fillId="0" borderId="6" xfId="0" applyNumberFormat="1" applyFont="1" applyFill="1" applyBorder="1" applyAlignment="1">
      <alignment horizontal="left" vertical="center" wrapText="1"/>
    </xf>
    <xf numFmtId="0" fontId="10" fillId="0" borderId="6" xfId="0" applyNumberFormat="1" applyFont="1" applyFill="1" applyBorder="1">
      <alignment vertical="center"/>
    </xf>
    <xf numFmtId="0" fontId="8"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8"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12" fillId="0" borderId="0" xfId="0" applyFont="1" applyAlignment="1">
      <alignment vertical="center"/>
    </xf>
    <xf numFmtId="0" fontId="6" fillId="0" borderId="12" xfId="0" applyFont="1" applyBorder="1" applyAlignment="1">
      <alignment horizontal="right" vertical="center"/>
    </xf>
    <xf numFmtId="0" fontId="5" fillId="0" borderId="1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6" xfId="0" applyNumberFormat="1" applyFont="1" applyFill="1" applyBorder="1" applyAlignment="1">
      <alignment vertical="center" wrapText="1"/>
    </xf>
    <xf numFmtId="0" fontId="5" fillId="0" borderId="15" xfId="0" applyNumberFormat="1" applyFont="1" applyBorder="1" applyAlignment="1">
      <alignment vertical="center" wrapText="1"/>
    </xf>
    <xf numFmtId="0" fontId="6" fillId="0" borderId="15" xfId="0" applyNumberFormat="1" applyFont="1" applyBorder="1" applyAlignment="1">
      <alignment horizontal="center" vertical="center"/>
    </xf>
    <xf numFmtId="0" fontId="13" fillId="3" borderId="15" xfId="18" applyNumberFormat="1" applyFont="1" applyFill="1" applyBorder="1" applyAlignment="1">
      <alignment horizontal="left" vertical="center" wrapText="1"/>
    </xf>
    <xf numFmtId="0" fontId="7" fillId="0" borderId="15" xfId="0" applyNumberFormat="1" applyFont="1" applyBorder="1" applyAlignment="1">
      <alignment horizontal="center" vertical="center"/>
    </xf>
    <xf numFmtId="0" fontId="9" fillId="0" borderId="6" xfId="0" applyNumberFormat="1" applyFont="1" applyFill="1" applyBorder="1" applyAlignment="1">
      <alignment horizontal="center" vertical="center" wrapText="1"/>
    </xf>
    <xf numFmtId="0" fontId="9" fillId="0" borderId="15" xfId="0" applyNumberFormat="1" applyFont="1" applyBorder="1">
      <alignment vertical="center"/>
    </xf>
    <xf numFmtId="0" fontId="7" fillId="0" borderId="15" xfId="0" applyNumberFormat="1" applyFont="1" applyBorder="1" applyAlignment="1">
      <alignment horizontal="left" vertical="center"/>
    </xf>
    <xf numFmtId="0" fontId="13" fillId="0" borderId="15" xfId="18" applyNumberFormat="1" applyFont="1" applyFill="1" applyBorder="1" applyAlignment="1">
      <alignment horizontal="left" vertical="center" wrapText="1"/>
    </xf>
    <xf numFmtId="0" fontId="7" fillId="0" borderId="15"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wrapText="1"/>
    </xf>
    <xf numFmtId="0" fontId="7" fillId="0" borderId="6" xfId="0" applyNumberFormat="1" applyFont="1" applyFill="1" applyBorder="1" applyAlignment="1">
      <alignment vertical="center" wrapText="1"/>
    </xf>
    <xf numFmtId="0" fontId="7" fillId="0" borderId="6" xfId="0" applyNumberFormat="1" applyFont="1" applyFill="1" applyBorder="1">
      <alignment vertical="center"/>
    </xf>
    <xf numFmtId="0" fontId="9" fillId="0" borderId="6" xfId="0" applyNumberFormat="1" applyFont="1" applyFill="1" applyBorder="1" applyAlignment="1">
      <alignment horizontal="left" vertical="center" wrapText="1"/>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8" fillId="0" borderId="17" xfId="0" applyNumberFormat="1" applyFont="1" applyFill="1" applyBorder="1" applyAlignment="1">
      <alignment horizontal="left" vertical="center" wrapText="1"/>
    </xf>
    <xf numFmtId="0" fontId="9" fillId="0" borderId="17" xfId="0" applyNumberFormat="1" applyFont="1" applyFill="1" applyBorder="1">
      <alignment vertical="center"/>
    </xf>
    <xf numFmtId="0" fontId="7" fillId="0" borderId="9"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2006年省直专项（财政专用）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7C80"/>
      <color rgb="00F6ECD4"/>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28"/>
  <sheetViews>
    <sheetView tabSelected="1" zoomScale="120" zoomScaleNormal="120" topLeftCell="A13" workbookViewId="0">
      <selection activeCell="I24" sqref="I24:I126"/>
    </sheetView>
  </sheetViews>
  <sheetFormatPr defaultColWidth="9" defaultRowHeight="13.5"/>
  <cols>
    <col min="1" max="1" width="3.225" customWidth="1"/>
    <col min="2" max="2" width="10.2083333333333" customWidth="1"/>
    <col min="3" max="3" width="24.8916666666667" style="4" customWidth="1"/>
    <col min="4" max="4" width="5.625" customWidth="1"/>
    <col min="5" max="5" width="5.31666666666667" customWidth="1"/>
    <col min="6" max="6" width="4.58333333333333" customWidth="1"/>
    <col min="7" max="7" width="5.41666666666667" customWidth="1"/>
    <col min="8" max="8" width="5" customWidth="1"/>
    <col min="9" max="9" width="13.3333333333333" customWidth="1"/>
    <col min="10" max="10" width="9.9" customWidth="1"/>
  </cols>
  <sheetData>
    <row r="1" ht="31" customHeight="1" spans="1:11">
      <c r="A1" s="5" t="s">
        <v>0</v>
      </c>
      <c r="B1" s="5"/>
      <c r="C1" s="5"/>
      <c r="D1" s="5"/>
      <c r="E1" s="5"/>
      <c r="F1" s="5"/>
      <c r="G1" s="5"/>
      <c r="H1" s="5"/>
      <c r="I1" s="5"/>
      <c r="J1" s="5"/>
      <c r="K1" s="48"/>
    </row>
    <row r="2" ht="18" customHeight="1" spans="1:10">
      <c r="A2" s="6"/>
      <c r="B2" s="7"/>
      <c r="C2" s="8"/>
      <c r="D2" s="7"/>
      <c r="E2" s="7"/>
      <c r="F2" s="7"/>
      <c r="G2" s="7"/>
      <c r="H2" s="7"/>
      <c r="I2" s="49" t="s">
        <v>1</v>
      </c>
      <c r="J2" s="49"/>
    </row>
    <row r="3" spans="1:10">
      <c r="A3" s="9" t="s">
        <v>2</v>
      </c>
      <c r="B3" s="10" t="s">
        <v>3</v>
      </c>
      <c r="C3" s="11" t="s">
        <v>4</v>
      </c>
      <c r="D3" s="12" t="s">
        <v>5</v>
      </c>
      <c r="E3" s="12" t="s">
        <v>6</v>
      </c>
      <c r="F3" s="13"/>
      <c r="G3" s="13"/>
      <c r="H3" s="12" t="s">
        <v>7</v>
      </c>
      <c r="I3" s="10" t="s">
        <v>8</v>
      </c>
      <c r="J3" s="50" t="s">
        <v>9</v>
      </c>
    </row>
    <row r="4" ht="24" customHeight="1" spans="1:10">
      <c r="A4" s="14"/>
      <c r="B4" s="15"/>
      <c r="C4" s="16"/>
      <c r="D4" s="17"/>
      <c r="E4" s="18" t="s">
        <v>10</v>
      </c>
      <c r="F4" s="18" t="s">
        <v>11</v>
      </c>
      <c r="G4" s="18" t="s">
        <v>12</v>
      </c>
      <c r="H4" s="17"/>
      <c r="I4" s="15"/>
      <c r="J4" s="51"/>
    </row>
    <row r="5" s="1" customFormat="1" ht="15" customHeight="1" spans="1:10">
      <c r="A5" s="19"/>
      <c r="B5" s="18" t="s">
        <v>13</v>
      </c>
      <c r="C5" s="20" t="s">
        <v>14</v>
      </c>
      <c r="D5" s="21">
        <f t="shared" ref="D5:D19" si="0">E5+H5</f>
        <v>13808</v>
      </c>
      <c r="E5" s="21">
        <f t="shared" ref="E5:E9" si="1">F5+G5</f>
        <v>11963</v>
      </c>
      <c r="F5" s="21">
        <f t="shared" ref="F5:H5" si="2">F6+F21</f>
        <v>7412</v>
      </c>
      <c r="G5" s="21">
        <f t="shared" si="2"/>
        <v>4551</v>
      </c>
      <c r="H5" s="21">
        <f t="shared" si="2"/>
        <v>1845</v>
      </c>
      <c r="I5" s="52"/>
      <c r="J5" s="53"/>
    </row>
    <row r="6" s="1" customFormat="1" ht="18" customHeight="1" spans="1:10">
      <c r="A6" s="22" t="s">
        <v>15</v>
      </c>
      <c r="B6" s="20" t="s">
        <v>16</v>
      </c>
      <c r="C6" s="23"/>
      <c r="D6" s="21">
        <f t="shared" si="0"/>
        <v>9207</v>
      </c>
      <c r="E6" s="21">
        <f t="shared" si="1"/>
        <v>7812</v>
      </c>
      <c r="F6" s="21">
        <f t="shared" ref="F6:H6" si="3">F7+F17</f>
        <v>7412</v>
      </c>
      <c r="G6" s="21">
        <f t="shared" si="3"/>
        <v>400</v>
      </c>
      <c r="H6" s="21">
        <f t="shared" si="3"/>
        <v>1395</v>
      </c>
      <c r="I6" s="21"/>
      <c r="J6" s="54"/>
    </row>
    <row r="7" ht="22" customHeight="1" spans="1:10">
      <c r="A7" s="24">
        <v>1</v>
      </c>
      <c r="B7" s="25" t="s">
        <v>17</v>
      </c>
      <c r="C7" s="26"/>
      <c r="D7" s="27">
        <f t="shared" si="0"/>
        <v>8337</v>
      </c>
      <c r="E7" s="27">
        <f t="shared" si="1"/>
        <v>7412</v>
      </c>
      <c r="F7" s="27">
        <f>F8+F9+F10+F11+F12+F13+F14+F15+F16</f>
        <v>7412</v>
      </c>
      <c r="G7" s="27"/>
      <c r="H7" s="27">
        <f>H8+H9+H10+H11+H12+H13+H14+H15+H16</f>
        <v>925</v>
      </c>
      <c r="I7" s="27"/>
      <c r="J7" s="55" t="s">
        <v>18</v>
      </c>
    </row>
    <row r="8" ht="22" customHeight="1" spans="1:10">
      <c r="A8" s="24"/>
      <c r="B8" s="27"/>
      <c r="C8" s="28" t="s">
        <v>19</v>
      </c>
      <c r="D8" s="27">
        <f t="shared" si="0"/>
        <v>7118</v>
      </c>
      <c r="E8" s="27">
        <f t="shared" si="1"/>
        <v>7118</v>
      </c>
      <c r="F8" s="27">
        <v>7118</v>
      </c>
      <c r="G8" s="27"/>
      <c r="H8" s="27"/>
      <c r="I8" s="35" t="s">
        <v>20</v>
      </c>
      <c r="J8" s="56"/>
    </row>
    <row r="9" ht="22" customHeight="1" spans="1:10">
      <c r="A9" s="24"/>
      <c r="B9" s="27"/>
      <c r="C9" s="28" t="s">
        <v>21</v>
      </c>
      <c r="D9" s="27">
        <f t="shared" si="0"/>
        <v>206</v>
      </c>
      <c r="E9" s="27">
        <f t="shared" si="1"/>
        <v>206</v>
      </c>
      <c r="F9" s="27">
        <v>206</v>
      </c>
      <c r="G9" s="27"/>
      <c r="H9" s="27"/>
      <c r="I9" s="35"/>
      <c r="J9" s="56"/>
    </row>
    <row r="10" ht="22" customHeight="1" spans="1:10">
      <c r="A10" s="24"/>
      <c r="B10" s="27"/>
      <c r="C10" s="28" t="s">
        <v>22</v>
      </c>
      <c r="D10" s="27">
        <f t="shared" si="0"/>
        <v>155</v>
      </c>
      <c r="E10" s="27"/>
      <c r="F10" s="27"/>
      <c r="G10" s="27"/>
      <c r="H10" s="27">
        <v>155</v>
      </c>
      <c r="I10" s="35"/>
      <c r="J10" s="56"/>
    </row>
    <row r="11" ht="22" customHeight="1" spans="1:10">
      <c r="A11" s="24"/>
      <c r="B11" s="27"/>
      <c r="C11" s="28" t="s">
        <v>23</v>
      </c>
      <c r="D11" s="27">
        <f t="shared" si="0"/>
        <v>150</v>
      </c>
      <c r="E11" s="27"/>
      <c r="F11" s="27"/>
      <c r="G11" s="27"/>
      <c r="H11" s="29">
        <v>150</v>
      </c>
      <c r="I11" s="35" t="s">
        <v>24</v>
      </c>
      <c r="J11" s="56"/>
    </row>
    <row r="12" ht="22" customHeight="1" spans="1:10">
      <c r="A12" s="24"/>
      <c r="B12" s="27"/>
      <c r="C12" s="28" t="s">
        <v>25</v>
      </c>
      <c r="D12" s="27">
        <f t="shared" si="0"/>
        <v>30</v>
      </c>
      <c r="E12" s="27"/>
      <c r="F12" s="27">
        <v>88</v>
      </c>
      <c r="G12" s="27"/>
      <c r="H12" s="29">
        <v>30</v>
      </c>
      <c r="I12" s="35"/>
      <c r="J12" s="56"/>
    </row>
    <row r="13" ht="22" customHeight="1" spans="1:10">
      <c r="A13" s="24"/>
      <c r="B13" s="27"/>
      <c r="C13" s="28" t="s">
        <v>26</v>
      </c>
      <c r="D13" s="27">
        <f t="shared" si="0"/>
        <v>240</v>
      </c>
      <c r="E13" s="27"/>
      <c r="F13" s="30"/>
      <c r="G13" s="30"/>
      <c r="H13" s="29">
        <v>240</v>
      </c>
      <c r="I13" s="57" t="s">
        <v>27</v>
      </c>
      <c r="J13" s="58"/>
    </row>
    <row r="14" ht="22" customHeight="1" spans="1:10">
      <c r="A14" s="24"/>
      <c r="B14" s="27"/>
      <c r="C14" s="28" t="s">
        <v>28</v>
      </c>
      <c r="D14" s="27">
        <f t="shared" si="0"/>
        <v>180</v>
      </c>
      <c r="E14" s="27"/>
      <c r="F14" s="27"/>
      <c r="G14" s="27"/>
      <c r="H14" s="29">
        <v>180</v>
      </c>
      <c r="I14" s="57"/>
      <c r="J14" s="59"/>
    </row>
    <row r="15" ht="22" customHeight="1" spans="1:10">
      <c r="A15" s="24"/>
      <c r="B15" s="27"/>
      <c r="C15" s="28" t="s">
        <v>29</v>
      </c>
      <c r="D15" s="27">
        <f t="shared" si="0"/>
        <v>90</v>
      </c>
      <c r="E15" s="27"/>
      <c r="F15" s="27"/>
      <c r="G15" s="27"/>
      <c r="H15" s="31">
        <v>90</v>
      </c>
      <c r="I15" s="57"/>
      <c r="J15" s="59"/>
    </row>
    <row r="16" ht="22" customHeight="1" spans="1:10">
      <c r="A16" s="24"/>
      <c r="B16" s="27"/>
      <c r="C16" s="28" t="s">
        <v>30</v>
      </c>
      <c r="D16" s="27">
        <f t="shared" si="0"/>
        <v>80</v>
      </c>
      <c r="E16" s="27"/>
      <c r="F16" s="30"/>
      <c r="G16" s="30"/>
      <c r="H16" s="31">
        <v>80</v>
      </c>
      <c r="I16" s="57"/>
      <c r="J16" s="59"/>
    </row>
    <row r="17" ht="22" customHeight="1" spans="1:10">
      <c r="A17" s="24">
        <v>2</v>
      </c>
      <c r="B17" s="25" t="s">
        <v>31</v>
      </c>
      <c r="C17" s="26"/>
      <c r="D17" s="27">
        <f t="shared" si="0"/>
        <v>870</v>
      </c>
      <c r="E17" s="27">
        <f t="shared" ref="E17:E22" si="4">F17+G17</f>
        <v>400</v>
      </c>
      <c r="F17" s="27"/>
      <c r="G17" s="27">
        <f>G18+G19+G20</f>
        <v>400</v>
      </c>
      <c r="H17" s="27">
        <f>SUM(H18:H19)</f>
        <v>470</v>
      </c>
      <c r="I17" s="35"/>
      <c r="J17" s="60" t="s">
        <v>32</v>
      </c>
    </row>
    <row r="18" ht="20" customHeight="1" spans="1:10">
      <c r="A18" s="24"/>
      <c r="B18" s="27"/>
      <c r="C18" s="28" t="s">
        <v>33</v>
      </c>
      <c r="D18" s="27">
        <f t="shared" si="0"/>
        <v>50</v>
      </c>
      <c r="E18" s="27"/>
      <c r="F18" s="30"/>
      <c r="G18" s="30"/>
      <c r="H18" s="27">
        <v>50</v>
      </c>
      <c r="I18" s="35" t="s">
        <v>34</v>
      </c>
      <c r="J18" s="56"/>
    </row>
    <row r="19" ht="20" customHeight="1" spans="1:10">
      <c r="A19" s="24"/>
      <c r="B19" s="27"/>
      <c r="C19" s="28" t="s">
        <v>35</v>
      </c>
      <c r="D19" s="27">
        <f t="shared" si="0"/>
        <v>420</v>
      </c>
      <c r="E19" s="27"/>
      <c r="F19" s="27"/>
      <c r="G19" s="27"/>
      <c r="H19" s="27">
        <v>420</v>
      </c>
      <c r="I19" s="35"/>
      <c r="J19" s="56"/>
    </row>
    <row r="20" customFormat="1" ht="20" customHeight="1" spans="1:10">
      <c r="A20" s="24"/>
      <c r="B20" s="27"/>
      <c r="C20" s="28" t="s">
        <v>36</v>
      </c>
      <c r="D20" s="27">
        <v>400</v>
      </c>
      <c r="E20" s="27"/>
      <c r="F20" s="27"/>
      <c r="G20" s="27">
        <v>400</v>
      </c>
      <c r="H20" s="27"/>
      <c r="I20" s="35"/>
      <c r="J20" s="56"/>
    </row>
    <row r="21" s="1" customFormat="1" ht="20" customHeight="1" spans="1:10">
      <c r="A21" s="22" t="s">
        <v>37</v>
      </c>
      <c r="B21" s="20" t="s">
        <v>38</v>
      </c>
      <c r="C21" s="32"/>
      <c r="D21" s="21">
        <f t="shared" ref="D21:D23" si="5">E21+H21</f>
        <v>4601</v>
      </c>
      <c r="E21" s="21">
        <f t="shared" si="4"/>
        <v>4151</v>
      </c>
      <c r="F21" s="33"/>
      <c r="G21" s="21">
        <f>G22+G33+G44+G59+G62+G73+G82+G86+G96+G104+G113+G124</f>
        <v>4151</v>
      </c>
      <c r="H21" s="21">
        <f>H22+H33+H44+H59+H62+H73+H82+H86+H96+H104+H113+H124</f>
        <v>450</v>
      </c>
      <c r="I21" s="21"/>
      <c r="J21" s="54"/>
    </row>
    <row r="22" ht="20" customHeight="1" spans="1:10">
      <c r="A22" s="24">
        <v>1</v>
      </c>
      <c r="B22" s="34" t="s">
        <v>39</v>
      </c>
      <c r="C22" s="26"/>
      <c r="D22" s="27">
        <f t="shared" si="5"/>
        <v>1051</v>
      </c>
      <c r="E22" s="27">
        <f t="shared" si="4"/>
        <v>1051</v>
      </c>
      <c r="F22" s="30"/>
      <c r="G22" s="35">
        <f>G23+G30+G31+G32</f>
        <v>1051</v>
      </c>
      <c r="H22" s="35"/>
      <c r="I22" s="27"/>
      <c r="J22" s="61"/>
    </row>
    <row r="23" ht="20" customHeight="1" spans="1:10">
      <c r="A23" s="36"/>
      <c r="B23" s="37" t="s">
        <v>40</v>
      </c>
      <c r="C23" s="25" t="s">
        <v>10</v>
      </c>
      <c r="D23" s="27">
        <f t="shared" si="5"/>
        <v>793</v>
      </c>
      <c r="E23" s="35">
        <f>E24+E25+E26+E27+E28+E29</f>
        <v>793</v>
      </c>
      <c r="F23" s="30"/>
      <c r="G23" s="35">
        <f>G24+G25+G26+G27+G28+G29</f>
        <v>793</v>
      </c>
      <c r="H23" s="35"/>
      <c r="I23" s="27"/>
      <c r="J23" s="61"/>
    </row>
    <row r="24" ht="20" customHeight="1" spans="1:10">
      <c r="A24" s="38"/>
      <c r="B24" s="39"/>
      <c r="C24" s="28" t="s">
        <v>41</v>
      </c>
      <c r="D24" s="27">
        <f t="shared" ref="D24:D74" si="6">E24+H24</f>
        <v>306</v>
      </c>
      <c r="E24" s="27">
        <f t="shared" ref="E24:E39" si="7">F24+G24</f>
        <v>306</v>
      </c>
      <c r="F24" s="30"/>
      <c r="G24" s="27">
        <v>306</v>
      </c>
      <c r="H24" s="27"/>
      <c r="I24" s="35"/>
      <c r="J24" s="61"/>
    </row>
    <row r="25" ht="20" customHeight="1" spans="1:10">
      <c r="A25" s="38"/>
      <c r="B25" s="39"/>
      <c r="C25" s="28" t="s">
        <v>42</v>
      </c>
      <c r="D25" s="27">
        <f t="shared" si="6"/>
        <v>50</v>
      </c>
      <c r="E25" s="27">
        <f t="shared" si="7"/>
        <v>50</v>
      </c>
      <c r="F25" s="30"/>
      <c r="G25" s="27">
        <v>50</v>
      </c>
      <c r="H25" s="27"/>
      <c r="I25" s="35"/>
      <c r="J25" s="61"/>
    </row>
    <row r="26" ht="20" customHeight="1" spans="1:10">
      <c r="A26" s="38"/>
      <c r="B26" s="39"/>
      <c r="C26" s="26" t="s">
        <v>43</v>
      </c>
      <c r="D26" s="27">
        <f t="shared" si="6"/>
        <v>300</v>
      </c>
      <c r="E26" s="27">
        <f t="shared" si="7"/>
        <v>300</v>
      </c>
      <c r="F26" s="30"/>
      <c r="G26" s="27">
        <v>300</v>
      </c>
      <c r="H26" s="27"/>
      <c r="I26" s="35"/>
      <c r="J26" s="61"/>
    </row>
    <row r="27" ht="20" customHeight="1" spans="1:10">
      <c r="A27" s="38"/>
      <c r="B27" s="40"/>
      <c r="C27" s="28" t="s">
        <v>44</v>
      </c>
      <c r="D27" s="27">
        <f t="shared" si="6"/>
        <v>50</v>
      </c>
      <c r="E27" s="27">
        <f t="shared" si="7"/>
        <v>50</v>
      </c>
      <c r="F27" s="30"/>
      <c r="G27" s="27">
        <v>50</v>
      </c>
      <c r="H27" s="27"/>
      <c r="I27" s="35"/>
      <c r="J27" s="61"/>
    </row>
    <row r="28" ht="20" customHeight="1" spans="1:10">
      <c r="A28" s="38"/>
      <c r="B28" s="25" t="s">
        <v>45</v>
      </c>
      <c r="C28" s="28" t="s">
        <v>41</v>
      </c>
      <c r="D28" s="27">
        <f t="shared" si="6"/>
        <v>31</v>
      </c>
      <c r="E28" s="27">
        <f t="shared" si="7"/>
        <v>31</v>
      </c>
      <c r="F28" s="30"/>
      <c r="G28" s="27">
        <v>31</v>
      </c>
      <c r="H28" s="27"/>
      <c r="I28" s="35"/>
      <c r="J28" s="62"/>
    </row>
    <row r="29" ht="20" customHeight="1" spans="1:10">
      <c r="A29" s="38"/>
      <c r="B29" s="25" t="s">
        <v>46</v>
      </c>
      <c r="C29" s="28" t="s">
        <v>41</v>
      </c>
      <c r="D29" s="27">
        <f t="shared" si="6"/>
        <v>56</v>
      </c>
      <c r="E29" s="27">
        <f t="shared" si="7"/>
        <v>56</v>
      </c>
      <c r="F29" s="30"/>
      <c r="G29" s="27">
        <v>56</v>
      </c>
      <c r="H29" s="27"/>
      <c r="I29" s="35"/>
      <c r="J29" s="62"/>
    </row>
    <row r="30" ht="20" customHeight="1" spans="1:10">
      <c r="A30" s="38"/>
      <c r="B30" s="25" t="s">
        <v>47</v>
      </c>
      <c r="C30" s="28" t="s">
        <v>41</v>
      </c>
      <c r="D30" s="27">
        <f t="shared" si="6"/>
        <v>97</v>
      </c>
      <c r="E30" s="27">
        <f t="shared" si="7"/>
        <v>97</v>
      </c>
      <c r="F30" s="30"/>
      <c r="G30" s="27">
        <v>97</v>
      </c>
      <c r="H30" s="27"/>
      <c r="I30" s="35"/>
      <c r="J30" s="61"/>
    </row>
    <row r="31" ht="20" customHeight="1" spans="1:10">
      <c r="A31" s="38"/>
      <c r="B31" s="25" t="s">
        <v>48</v>
      </c>
      <c r="C31" s="28" t="s">
        <v>41</v>
      </c>
      <c r="D31" s="27">
        <f t="shared" si="6"/>
        <v>70</v>
      </c>
      <c r="E31" s="27">
        <f t="shared" si="7"/>
        <v>70</v>
      </c>
      <c r="F31" s="30"/>
      <c r="G31" s="27">
        <v>70</v>
      </c>
      <c r="H31" s="27"/>
      <c r="I31" s="35"/>
      <c r="J31" s="61"/>
    </row>
    <row r="32" ht="20" customHeight="1" spans="1:10">
      <c r="A32" s="41"/>
      <c r="B32" s="25" t="s">
        <v>49</v>
      </c>
      <c r="C32" s="28" t="s">
        <v>41</v>
      </c>
      <c r="D32" s="27">
        <f t="shared" si="6"/>
        <v>91</v>
      </c>
      <c r="E32" s="27">
        <f t="shared" si="7"/>
        <v>91</v>
      </c>
      <c r="F32" s="30"/>
      <c r="G32" s="27">
        <v>91</v>
      </c>
      <c r="H32" s="27"/>
      <c r="I32" s="35"/>
      <c r="J32" s="61"/>
    </row>
    <row r="33" ht="20" customHeight="1" spans="1:10">
      <c r="A33" s="24">
        <v>2</v>
      </c>
      <c r="B33" s="25" t="s">
        <v>50</v>
      </c>
      <c r="C33" s="26"/>
      <c r="D33" s="27">
        <f t="shared" si="6"/>
        <v>835</v>
      </c>
      <c r="E33" s="27">
        <f t="shared" si="7"/>
        <v>835</v>
      </c>
      <c r="F33" s="30"/>
      <c r="G33" s="27">
        <f>SUM(G35:G43)</f>
        <v>835</v>
      </c>
      <c r="H33" s="27"/>
      <c r="I33" s="27"/>
      <c r="J33" s="61"/>
    </row>
    <row r="34" ht="20" customHeight="1" spans="1:10">
      <c r="A34" s="36"/>
      <c r="B34" s="37" t="s">
        <v>51</v>
      </c>
      <c r="C34" s="25" t="s">
        <v>10</v>
      </c>
      <c r="D34" s="27">
        <f t="shared" si="6"/>
        <v>646</v>
      </c>
      <c r="E34" s="27">
        <f>G34</f>
        <v>646</v>
      </c>
      <c r="F34" s="30"/>
      <c r="G34" s="27">
        <f>SUM(G35:G38)</f>
        <v>646</v>
      </c>
      <c r="H34" s="27"/>
      <c r="I34" s="27"/>
      <c r="J34" s="61"/>
    </row>
    <row r="35" ht="20" customHeight="1" spans="1:10">
      <c r="A35" s="38"/>
      <c r="B35" s="39"/>
      <c r="C35" s="28" t="s">
        <v>41</v>
      </c>
      <c r="D35" s="27">
        <f t="shared" si="6"/>
        <v>146</v>
      </c>
      <c r="E35" s="27">
        <f t="shared" ref="E35:E48" si="8">F35+G35</f>
        <v>146</v>
      </c>
      <c r="F35" s="30"/>
      <c r="G35" s="27">
        <v>146</v>
      </c>
      <c r="H35" s="27"/>
      <c r="I35" s="35"/>
      <c r="J35" s="61"/>
    </row>
    <row r="36" ht="20" customHeight="1" spans="1:10">
      <c r="A36" s="41"/>
      <c r="B36" s="39"/>
      <c r="C36" s="28" t="s">
        <v>42</v>
      </c>
      <c r="D36" s="27">
        <f t="shared" si="6"/>
        <v>50</v>
      </c>
      <c r="E36" s="27">
        <f t="shared" si="8"/>
        <v>50</v>
      </c>
      <c r="F36" s="30"/>
      <c r="G36" s="27">
        <v>50</v>
      </c>
      <c r="H36" s="27"/>
      <c r="I36" s="63"/>
      <c r="J36" s="61"/>
    </row>
    <row r="37" ht="40" customHeight="1" spans="1:10">
      <c r="A37" s="36"/>
      <c r="B37" s="39" t="s">
        <v>51</v>
      </c>
      <c r="C37" s="26" t="s">
        <v>52</v>
      </c>
      <c r="D37" s="27">
        <f t="shared" si="6"/>
        <v>400</v>
      </c>
      <c r="E37" s="27">
        <f t="shared" si="8"/>
        <v>400</v>
      </c>
      <c r="F37" s="30"/>
      <c r="G37" s="27">
        <v>400</v>
      </c>
      <c r="H37" s="27"/>
      <c r="I37" s="35"/>
      <c r="J37" s="61"/>
    </row>
    <row r="38" ht="20" customHeight="1" spans="1:10">
      <c r="A38" s="38"/>
      <c r="B38" s="40"/>
      <c r="C38" s="28" t="s">
        <v>44</v>
      </c>
      <c r="D38" s="27">
        <f t="shared" si="6"/>
        <v>50</v>
      </c>
      <c r="E38" s="27">
        <f t="shared" si="8"/>
        <v>50</v>
      </c>
      <c r="F38" s="30"/>
      <c r="G38" s="27">
        <v>50</v>
      </c>
      <c r="H38" s="27"/>
      <c r="I38" s="35"/>
      <c r="J38" s="61"/>
    </row>
    <row r="39" ht="20" customHeight="1" spans="1:10">
      <c r="A39" s="38"/>
      <c r="B39" s="25" t="s">
        <v>53</v>
      </c>
      <c r="C39" s="28" t="s">
        <v>41</v>
      </c>
      <c r="D39" s="27">
        <f t="shared" si="6"/>
        <v>29</v>
      </c>
      <c r="E39" s="27">
        <f t="shared" si="8"/>
        <v>29</v>
      </c>
      <c r="F39" s="30"/>
      <c r="G39" s="27">
        <v>29</v>
      </c>
      <c r="H39" s="27"/>
      <c r="I39" s="35"/>
      <c r="J39" s="61"/>
    </row>
    <row r="40" ht="20" customHeight="1" spans="1:10">
      <c r="A40" s="38"/>
      <c r="B40" s="34" t="s">
        <v>54</v>
      </c>
      <c r="C40" s="28" t="s">
        <v>41</v>
      </c>
      <c r="D40" s="27">
        <f t="shared" si="6"/>
        <v>34</v>
      </c>
      <c r="E40" s="27">
        <f t="shared" si="8"/>
        <v>34</v>
      </c>
      <c r="F40" s="30"/>
      <c r="G40" s="27">
        <v>34</v>
      </c>
      <c r="H40" s="27"/>
      <c r="I40" s="35"/>
      <c r="J40" s="61"/>
    </row>
    <row r="41" ht="20" customHeight="1" spans="1:10">
      <c r="A41" s="38"/>
      <c r="B41" s="34" t="s">
        <v>55</v>
      </c>
      <c r="C41" s="28" t="s">
        <v>41</v>
      </c>
      <c r="D41" s="27">
        <f t="shared" si="6"/>
        <v>46</v>
      </c>
      <c r="E41" s="27">
        <f t="shared" si="8"/>
        <v>46</v>
      </c>
      <c r="F41" s="30"/>
      <c r="G41" s="27">
        <v>46</v>
      </c>
      <c r="H41" s="27"/>
      <c r="I41" s="35"/>
      <c r="J41" s="61"/>
    </row>
    <row r="42" ht="20" customHeight="1" spans="1:10">
      <c r="A42" s="38"/>
      <c r="B42" s="34" t="s">
        <v>56</v>
      </c>
      <c r="C42" s="28" t="s">
        <v>41</v>
      </c>
      <c r="D42" s="27">
        <f t="shared" si="6"/>
        <v>47</v>
      </c>
      <c r="E42" s="27">
        <f t="shared" si="8"/>
        <v>47</v>
      </c>
      <c r="F42" s="30"/>
      <c r="G42" s="27">
        <v>47</v>
      </c>
      <c r="H42" s="27"/>
      <c r="I42" s="35"/>
      <c r="J42" s="61"/>
    </row>
    <row r="43" ht="20" customHeight="1" spans="1:10">
      <c r="A43" s="41"/>
      <c r="B43" s="34" t="s">
        <v>57</v>
      </c>
      <c r="C43" s="28" t="s">
        <v>41</v>
      </c>
      <c r="D43" s="27">
        <f t="shared" si="6"/>
        <v>33</v>
      </c>
      <c r="E43" s="27">
        <f t="shared" si="8"/>
        <v>33</v>
      </c>
      <c r="F43" s="30"/>
      <c r="G43" s="27">
        <v>33</v>
      </c>
      <c r="H43" s="27"/>
      <c r="I43" s="35"/>
      <c r="J43" s="61"/>
    </row>
    <row r="44" ht="20" customHeight="1" spans="1:10">
      <c r="A44" s="24">
        <v>3</v>
      </c>
      <c r="B44" s="34" t="s">
        <v>58</v>
      </c>
      <c r="C44" s="26"/>
      <c r="D44" s="27">
        <f t="shared" si="6"/>
        <v>782</v>
      </c>
      <c r="E44" s="27">
        <f t="shared" si="8"/>
        <v>532</v>
      </c>
      <c r="F44" s="30"/>
      <c r="G44" s="27">
        <f>G45+G50+G53+G56</f>
        <v>532</v>
      </c>
      <c r="H44" s="27">
        <f>H45+H50+H53+H56</f>
        <v>250</v>
      </c>
      <c r="I44" s="27"/>
      <c r="J44" s="61"/>
    </row>
    <row r="45" ht="20" customHeight="1" spans="1:10">
      <c r="A45" s="36"/>
      <c r="B45" s="42" t="s">
        <v>59</v>
      </c>
      <c r="C45" s="25" t="s">
        <v>10</v>
      </c>
      <c r="D45" s="27">
        <f t="shared" si="6"/>
        <v>500</v>
      </c>
      <c r="E45" s="27">
        <f t="shared" si="8"/>
        <v>400</v>
      </c>
      <c r="F45" s="30"/>
      <c r="G45" s="27">
        <f>SUM(G46:G49)</f>
        <v>400</v>
      </c>
      <c r="H45" s="27">
        <f>SUM(H46:H49)</f>
        <v>100</v>
      </c>
      <c r="I45" s="27"/>
      <c r="J45" s="61"/>
    </row>
    <row r="46" ht="20" customHeight="1" spans="1:10">
      <c r="A46" s="38"/>
      <c r="B46" s="43"/>
      <c r="C46" s="28" t="s">
        <v>41</v>
      </c>
      <c r="D46" s="27">
        <f t="shared" si="6"/>
        <v>50</v>
      </c>
      <c r="E46" s="27">
        <f t="shared" si="8"/>
        <v>50</v>
      </c>
      <c r="F46" s="30"/>
      <c r="G46" s="27">
        <v>50</v>
      </c>
      <c r="H46" s="27"/>
      <c r="I46" s="35"/>
      <c r="J46" s="61"/>
    </row>
    <row r="47" ht="20" customHeight="1" spans="1:10">
      <c r="A47" s="38"/>
      <c r="B47" s="43"/>
      <c r="C47" s="28" t="s">
        <v>42</v>
      </c>
      <c r="D47" s="27">
        <f t="shared" si="6"/>
        <v>50</v>
      </c>
      <c r="E47" s="27">
        <f t="shared" si="8"/>
        <v>50</v>
      </c>
      <c r="F47" s="30"/>
      <c r="G47" s="27">
        <v>50</v>
      </c>
      <c r="H47" s="27"/>
      <c r="I47" s="35"/>
      <c r="J47" s="61"/>
    </row>
    <row r="48" ht="20" customHeight="1" spans="1:10">
      <c r="A48" s="38"/>
      <c r="B48" s="43"/>
      <c r="C48" s="26" t="s">
        <v>43</v>
      </c>
      <c r="D48" s="27">
        <f t="shared" si="6"/>
        <v>300</v>
      </c>
      <c r="E48" s="27">
        <f t="shared" si="8"/>
        <v>300</v>
      </c>
      <c r="F48" s="30"/>
      <c r="G48" s="27">
        <v>300</v>
      </c>
      <c r="H48" s="27"/>
      <c r="I48" s="35"/>
      <c r="J48" s="61"/>
    </row>
    <row r="49" ht="20" customHeight="1" spans="1:10">
      <c r="A49" s="38"/>
      <c r="B49" s="44"/>
      <c r="C49" s="28" t="s">
        <v>60</v>
      </c>
      <c r="D49" s="27">
        <f t="shared" si="6"/>
        <v>100</v>
      </c>
      <c r="E49" s="27"/>
      <c r="F49" s="30"/>
      <c r="G49" s="27"/>
      <c r="H49" s="27">
        <v>100</v>
      </c>
      <c r="I49" s="35"/>
      <c r="J49" s="61"/>
    </row>
    <row r="50" ht="20" customHeight="1" spans="1:10">
      <c r="A50" s="38"/>
      <c r="B50" s="43" t="s">
        <v>61</v>
      </c>
      <c r="C50" s="25" t="s">
        <v>10</v>
      </c>
      <c r="D50" s="27">
        <f t="shared" si="6"/>
        <v>108</v>
      </c>
      <c r="E50" s="27">
        <f t="shared" ref="E50:E54" si="9">F50+G50</f>
        <v>58</v>
      </c>
      <c r="F50" s="30"/>
      <c r="G50" s="27">
        <f>G51+G52</f>
        <v>58</v>
      </c>
      <c r="H50" s="27">
        <f>H51+H52</f>
        <v>50</v>
      </c>
      <c r="I50" s="35"/>
      <c r="J50" s="61"/>
    </row>
    <row r="51" ht="20" customHeight="1" spans="1:10">
      <c r="A51" s="38"/>
      <c r="B51" s="43"/>
      <c r="C51" s="28" t="s">
        <v>41</v>
      </c>
      <c r="D51" s="27">
        <f t="shared" si="6"/>
        <v>58</v>
      </c>
      <c r="E51" s="27">
        <f t="shared" si="9"/>
        <v>58</v>
      </c>
      <c r="F51" s="30"/>
      <c r="G51" s="27">
        <v>58</v>
      </c>
      <c r="H51" s="27"/>
      <c r="I51" s="35"/>
      <c r="J51" s="61"/>
    </row>
    <row r="52" ht="20" customHeight="1" spans="1:10">
      <c r="A52" s="38"/>
      <c r="B52" s="44"/>
      <c r="C52" s="28" t="s">
        <v>60</v>
      </c>
      <c r="D52" s="27">
        <f t="shared" si="6"/>
        <v>50</v>
      </c>
      <c r="E52" s="27"/>
      <c r="F52" s="30"/>
      <c r="G52" s="27"/>
      <c r="H52" s="27">
        <v>50</v>
      </c>
      <c r="I52" s="35"/>
      <c r="J52" s="61"/>
    </row>
    <row r="53" ht="20" customHeight="1" spans="1:10">
      <c r="A53" s="38"/>
      <c r="B53" s="43" t="s">
        <v>62</v>
      </c>
      <c r="C53" s="25" t="s">
        <v>10</v>
      </c>
      <c r="D53" s="27">
        <f t="shared" si="6"/>
        <v>89</v>
      </c>
      <c r="E53" s="27">
        <f t="shared" si="9"/>
        <v>39</v>
      </c>
      <c r="F53" s="30"/>
      <c r="G53" s="27">
        <f>G54+G55</f>
        <v>39</v>
      </c>
      <c r="H53" s="27">
        <f>H54+H55</f>
        <v>50</v>
      </c>
      <c r="I53" s="35"/>
      <c r="J53" s="61"/>
    </row>
    <row r="54" ht="20" customHeight="1" spans="1:10">
      <c r="A54" s="38"/>
      <c r="B54" s="43"/>
      <c r="C54" s="28" t="s">
        <v>41</v>
      </c>
      <c r="D54" s="27">
        <f t="shared" si="6"/>
        <v>39</v>
      </c>
      <c r="E54" s="27">
        <f t="shared" si="9"/>
        <v>39</v>
      </c>
      <c r="F54" s="30"/>
      <c r="G54" s="27">
        <v>39</v>
      </c>
      <c r="H54" s="27"/>
      <c r="I54" s="35"/>
      <c r="J54" s="61"/>
    </row>
    <row r="55" ht="20" customHeight="1" spans="1:10">
      <c r="A55" s="38"/>
      <c r="B55" s="44"/>
      <c r="C55" s="28" t="s">
        <v>60</v>
      </c>
      <c r="D55" s="27">
        <f t="shared" si="6"/>
        <v>50</v>
      </c>
      <c r="E55" s="27"/>
      <c r="F55" s="30"/>
      <c r="G55" s="27"/>
      <c r="H55" s="27">
        <v>50</v>
      </c>
      <c r="I55" s="35"/>
      <c r="J55" s="61"/>
    </row>
    <row r="56" ht="20" customHeight="1" spans="1:10">
      <c r="A56" s="38"/>
      <c r="B56" s="43" t="s">
        <v>63</v>
      </c>
      <c r="C56" s="25" t="s">
        <v>10</v>
      </c>
      <c r="D56" s="27">
        <f t="shared" si="6"/>
        <v>85</v>
      </c>
      <c r="E56" s="27">
        <f t="shared" ref="E56:E65" si="10">F56+G56</f>
        <v>35</v>
      </c>
      <c r="F56" s="30"/>
      <c r="G56" s="27">
        <f>G57+G58</f>
        <v>35</v>
      </c>
      <c r="H56" s="27">
        <f>H57+H58</f>
        <v>50</v>
      </c>
      <c r="I56" s="35"/>
      <c r="J56" s="61"/>
    </row>
    <row r="57" ht="20" customHeight="1" spans="1:10">
      <c r="A57" s="38"/>
      <c r="B57" s="43"/>
      <c r="C57" s="28" t="s">
        <v>41</v>
      </c>
      <c r="D57" s="27">
        <f t="shared" si="6"/>
        <v>35</v>
      </c>
      <c r="E57" s="27">
        <f t="shared" si="10"/>
        <v>35</v>
      </c>
      <c r="F57" s="30"/>
      <c r="G57" s="27">
        <v>35</v>
      </c>
      <c r="H57" s="27"/>
      <c r="I57" s="35"/>
      <c r="J57" s="61"/>
    </row>
    <row r="58" ht="20" customHeight="1" spans="1:10">
      <c r="A58" s="41"/>
      <c r="B58" s="44"/>
      <c r="C58" s="28" t="s">
        <v>60</v>
      </c>
      <c r="D58" s="27">
        <f t="shared" si="6"/>
        <v>50</v>
      </c>
      <c r="E58" s="27"/>
      <c r="F58" s="30"/>
      <c r="G58" s="27"/>
      <c r="H58" s="27">
        <v>50</v>
      </c>
      <c r="I58" s="35"/>
      <c r="J58" s="61"/>
    </row>
    <row r="59" ht="20" customHeight="1" spans="1:10">
      <c r="A59" s="24">
        <v>4</v>
      </c>
      <c r="B59" s="34" t="s">
        <v>64</v>
      </c>
      <c r="C59" s="45" t="s">
        <v>10</v>
      </c>
      <c r="D59" s="27">
        <f t="shared" si="6"/>
        <v>131</v>
      </c>
      <c r="E59" s="27">
        <f t="shared" si="10"/>
        <v>131</v>
      </c>
      <c r="F59" s="30"/>
      <c r="G59" s="27">
        <f>G60+G61</f>
        <v>131</v>
      </c>
      <c r="H59" s="27"/>
      <c r="I59" s="35"/>
      <c r="J59" s="61"/>
    </row>
    <row r="60" s="2" customFormat="1" ht="20" customHeight="1" spans="1:10">
      <c r="A60" s="36"/>
      <c r="B60" s="46"/>
      <c r="C60" s="28" t="s">
        <v>41</v>
      </c>
      <c r="D60" s="27">
        <f t="shared" si="6"/>
        <v>81</v>
      </c>
      <c r="E60" s="27">
        <f t="shared" si="10"/>
        <v>81</v>
      </c>
      <c r="F60" s="30"/>
      <c r="G60" s="27">
        <v>81</v>
      </c>
      <c r="H60" s="27"/>
      <c r="I60" s="35"/>
      <c r="J60" s="61"/>
    </row>
    <row r="61" s="2" customFormat="1" ht="20" customHeight="1" spans="1:10">
      <c r="A61" s="41"/>
      <c r="B61" s="47"/>
      <c r="C61" s="28" t="s">
        <v>42</v>
      </c>
      <c r="D61" s="27">
        <f t="shared" si="6"/>
        <v>50</v>
      </c>
      <c r="E61" s="27">
        <f t="shared" si="10"/>
        <v>50</v>
      </c>
      <c r="F61" s="30"/>
      <c r="G61" s="27">
        <v>50</v>
      </c>
      <c r="H61" s="27"/>
      <c r="I61" s="35"/>
      <c r="J61" s="61"/>
    </row>
    <row r="62" ht="20" customHeight="1" spans="1:10">
      <c r="A62" s="24">
        <v>5</v>
      </c>
      <c r="B62" s="34" t="s">
        <v>65</v>
      </c>
      <c r="C62" s="26"/>
      <c r="D62" s="27">
        <f t="shared" si="6"/>
        <v>351</v>
      </c>
      <c r="E62" s="27">
        <f t="shared" si="10"/>
        <v>151</v>
      </c>
      <c r="F62" s="30"/>
      <c r="G62" s="27">
        <f>G63+G67+G70</f>
        <v>151</v>
      </c>
      <c r="H62" s="27">
        <f>H63+H67+H70</f>
        <v>200</v>
      </c>
      <c r="I62" s="35"/>
      <c r="J62" s="61"/>
    </row>
    <row r="63" ht="20" customHeight="1" spans="1:10">
      <c r="A63" s="36"/>
      <c r="B63" s="42" t="s">
        <v>66</v>
      </c>
      <c r="C63" s="25" t="s">
        <v>10</v>
      </c>
      <c r="D63" s="27">
        <f t="shared" si="6"/>
        <v>190</v>
      </c>
      <c r="E63" s="27">
        <f t="shared" si="10"/>
        <v>90</v>
      </c>
      <c r="F63" s="30"/>
      <c r="G63" s="27">
        <f>SUM(G64:G66)</f>
        <v>90</v>
      </c>
      <c r="H63" s="27">
        <f>SUM(H64:H66)</f>
        <v>100</v>
      </c>
      <c r="I63" s="35"/>
      <c r="J63" s="61"/>
    </row>
    <row r="64" ht="20" customHeight="1" spans="1:10">
      <c r="A64" s="38"/>
      <c r="B64" s="43"/>
      <c r="C64" s="28" t="s">
        <v>41</v>
      </c>
      <c r="D64" s="27">
        <f t="shared" si="6"/>
        <v>40</v>
      </c>
      <c r="E64" s="27">
        <f t="shared" si="10"/>
        <v>40</v>
      </c>
      <c r="F64" s="30"/>
      <c r="G64" s="27">
        <v>40</v>
      </c>
      <c r="H64" s="27"/>
      <c r="I64" s="35"/>
      <c r="J64" s="61"/>
    </row>
    <row r="65" ht="20" customHeight="1" spans="1:10">
      <c r="A65" s="38"/>
      <c r="B65" s="43"/>
      <c r="C65" s="28" t="s">
        <v>42</v>
      </c>
      <c r="D65" s="27">
        <f t="shared" si="6"/>
        <v>50</v>
      </c>
      <c r="E65" s="27">
        <f t="shared" si="10"/>
        <v>50</v>
      </c>
      <c r="F65" s="30"/>
      <c r="G65" s="27">
        <v>50</v>
      </c>
      <c r="H65" s="27"/>
      <c r="I65" s="35"/>
      <c r="J65" s="61"/>
    </row>
    <row r="66" s="3" customFormat="1" ht="20" customHeight="1" spans="1:10">
      <c r="A66" s="38"/>
      <c r="B66" s="44"/>
      <c r="C66" s="28" t="s">
        <v>67</v>
      </c>
      <c r="D66" s="27">
        <f t="shared" si="6"/>
        <v>100</v>
      </c>
      <c r="E66" s="27"/>
      <c r="F66" s="64"/>
      <c r="G66" s="27"/>
      <c r="H66" s="27">
        <v>100</v>
      </c>
      <c r="I66" s="35"/>
      <c r="J66" s="61"/>
    </row>
    <row r="67" s="3" customFormat="1" ht="20" customHeight="1" spans="1:10">
      <c r="A67" s="38"/>
      <c r="B67" s="43" t="s">
        <v>68</v>
      </c>
      <c r="C67" s="25" t="s">
        <v>10</v>
      </c>
      <c r="D67" s="27">
        <f t="shared" si="6"/>
        <v>82</v>
      </c>
      <c r="E67" s="27">
        <f t="shared" ref="E67:E71" si="11">F67+G67</f>
        <v>32</v>
      </c>
      <c r="F67" s="64"/>
      <c r="G67" s="27">
        <f>G68+G69</f>
        <v>32</v>
      </c>
      <c r="H67" s="27">
        <f>H68+H69</f>
        <v>50</v>
      </c>
      <c r="I67" s="35"/>
      <c r="J67" s="61"/>
    </row>
    <row r="68" ht="20" customHeight="1" spans="1:10">
      <c r="A68" s="38"/>
      <c r="B68" s="43"/>
      <c r="C68" s="28" t="s">
        <v>41</v>
      </c>
      <c r="D68" s="27">
        <f t="shared" si="6"/>
        <v>32</v>
      </c>
      <c r="E68" s="27">
        <f t="shared" si="11"/>
        <v>32</v>
      </c>
      <c r="F68" s="30"/>
      <c r="G68" s="27">
        <v>32</v>
      </c>
      <c r="H68" s="27"/>
      <c r="I68" s="35"/>
      <c r="J68" s="61"/>
    </row>
    <row r="69" ht="20" customHeight="1" spans="1:10">
      <c r="A69" s="41"/>
      <c r="B69" s="44"/>
      <c r="C69" s="28" t="s">
        <v>67</v>
      </c>
      <c r="D69" s="27">
        <f t="shared" si="6"/>
        <v>50</v>
      </c>
      <c r="E69" s="27"/>
      <c r="F69" s="30"/>
      <c r="G69" s="27"/>
      <c r="H69" s="27">
        <v>50</v>
      </c>
      <c r="I69" s="35"/>
      <c r="J69" s="61"/>
    </row>
    <row r="70" ht="20" customHeight="1" spans="1:10">
      <c r="A70" s="36"/>
      <c r="B70" s="43" t="s">
        <v>69</v>
      </c>
      <c r="C70" s="25" t="s">
        <v>10</v>
      </c>
      <c r="D70" s="27">
        <f t="shared" si="6"/>
        <v>79</v>
      </c>
      <c r="E70" s="27">
        <f t="shared" si="11"/>
        <v>29</v>
      </c>
      <c r="F70" s="30"/>
      <c r="G70" s="27">
        <f>G71+G72</f>
        <v>29</v>
      </c>
      <c r="H70" s="27">
        <f>H71+H72</f>
        <v>50</v>
      </c>
      <c r="I70" s="35"/>
      <c r="J70" s="61"/>
    </row>
    <row r="71" ht="20" customHeight="1" spans="1:10">
      <c r="A71" s="38"/>
      <c r="B71" s="43"/>
      <c r="C71" s="28" t="s">
        <v>41</v>
      </c>
      <c r="D71" s="27">
        <f t="shared" si="6"/>
        <v>29</v>
      </c>
      <c r="E71" s="27">
        <f t="shared" si="11"/>
        <v>29</v>
      </c>
      <c r="F71" s="30"/>
      <c r="G71" s="27">
        <v>29</v>
      </c>
      <c r="H71" s="27"/>
      <c r="I71" s="35"/>
      <c r="J71" s="61"/>
    </row>
    <row r="72" ht="20" customHeight="1" spans="1:10">
      <c r="A72" s="41"/>
      <c r="B72" s="44"/>
      <c r="C72" s="28" t="s">
        <v>67</v>
      </c>
      <c r="D72" s="27">
        <f t="shared" si="6"/>
        <v>50</v>
      </c>
      <c r="E72" s="27"/>
      <c r="F72" s="30"/>
      <c r="G72" s="27"/>
      <c r="H72" s="27">
        <v>50</v>
      </c>
      <c r="I72" s="35"/>
      <c r="J72" s="61"/>
    </row>
    <row r="73" ht="20" customHeight="1" spans="1:10">
      <c r="A73" s="24">
        <v>6</v>
      </c>
      <c r="B73" s="34" t="s">
        <v>70</v>
      </c>
      <c r="C73" s="65"/>
      <c r="D73" s="27">
        <f t="shared" si="6"/>
        <v>229</v>
      </c>
      <c r="E73" s="27">
        <f>F73+G73</f>
        <v>229</v>
      </c>
      <c r="F73" s="30"/>
      <c r="G73" s="27">
        <f>G74+G78+G79+G80+G81</f>
        <v>229</v>
      </c>
      <c r="H73" s="27"/>
      <c r="I73" s="35"/>
      <c r="J73" s="61"/>
    </row>
    <row r="74" ht="20" customHeight="1" spans="1:10">
      <c r="A74" s="36"/>
      <c r="B74" s="42" t="s">
        <v>71</v>
      </c>
      <c r="C74" s="45" t="s">
        <v>10</v>
      </c>
      <c r="D74" s="27">
        <f t="shared" si="6"/>
        <v>133</v>
      </c>
      <c r="E74" s="27">
        <f>F74+G74</f>
        <v>133</v>
      </c>
      <c r="F74" s="30"/>
      <c r="G74" s="27">
        <f>G75+G76+G77</f>
        <v>133</v>
      </c>
      <c r="H74" s="27"/>
      <c r="I74" s="35"/>
      <c r="J74" s="61"/>
    </row>
    <row r="75" ht="20" customHeight="1" spans="1:10">
      <c r="A75" s="38"/>
      <c r="B75" s="43"/>
      <c r="C75" s="28" t="s">
        <v>41</v>
      </c>
      <c r="D75" s="27">
        <f t="shared" ref="D75:D105" si="12">E75+H75</f>
        <v>33</v>
      </c>
      <c r="E75" s="27">
        <f t="shared" ref="E75:E105" si="13">F75+G75</f>
        <v>33</v>
      </c>
      <c r="F75" s="30"/>
      <c r="G75" s="27">
        <v>33</v>
      </c>
      <c r="H75" s="27"/>
      <c r="I75" s="35"/>
      <c r="J75" s="61"/>
    </row>
    <row r="76" ht="20" customHeight="1" spans="1:10">
      <c r="A76" s="38"/>
      <c r="B76" s="43"/>
      <c r="C76" s="28" t="s">
        <v>42</v>
      </c>
      <c r="D76" s="27">
        <f t="shared" si="12"/>
        <v>50</v>
      </c>
      <c r="E76" s="27">
        <f t="shared" si="13"/>
        <v>50</v>
      </c>
      <c r="F76" s="30"/>
      <c r="G76" s="27">
        <v>50</v>
      </c>
      <c r="H76" s="27"/>
      <c r="I76" s="35"/>
      <c r="J76" s="61"/>
    </row>
    <row r="77" ht="20" customHeight="1" spans="1:10">
      <c r="A77" s="38"/>
      <c r="B77" s="44"/>
      <c r="C77" s="28" t="s">
        <v>44</v>
      </c>
      <c r="D77" s="27">
        <f t="shared" si="12"/>
        <v>50</v>
      </c>
      <c r="E77" s="27">
        <f t="shared" si="13"/>
        <v>50</v>
      </c>
      <c r="F77" s="30"/>
      <c r="G77" s="27">
        <v>50</v>
      </c>
      <c r="H77" s="27"/>
      <c r="I77" s="35"/>
      <c r="J77" s="61"/>
    </row>
    <row r="78" ht="20" customHeight="1" spans="1:10">
      <c r="A78" s="38"/>
      <c r="B78" s="34" t="s">
        <v>72</v>
      </c>
      <c r="C78" s="28" t="s">
        <v>41</v>
      </c>
      <c r="D78" s="27">
        <f t="shared" si="12"/>
        <v>21</v>
      </c>
      <c r="E78" s="27">
        <f t="shared" si="13"/>
        <v>21</v>
      </c>
      <c r="F78" s="30"/>
      <c r="G78" s="27">
        <v>21</v>
      </c>
      <c r="H78" s="27"/>
      <c r="I78" s="35"/>
      <c r="J78" s="61"/>
    </row>
    <row r="79" ht="20" customHeight="1" spans="1:10">
      <c r="A79" s="38"/>
      <c r="B79" s="34" t="s">
        <v>73</v>
      </c>
      <c r="C79" s="28" t="s">
        <v>41</v>
      </c>
      <c r="D79" s="27">
        <f t="shared" si="12"/>
        <v>18</v>
      </c>
      <c r="E79" s="27">
        <f t="shared" si="13"/>
        <v>18</v>
      </c>
      <c r="F79" s="30"/>
      <c r="G79" s="27">
        <v>18</v>
      </c>
      <c r="H79" s="27"/>
      <c r="I79" s="35"/>
      <c r="J79" s="61"/>
    </row>
    <row r="80" ht="20" customHeight="1" spans="1:10">
      <c r="A80" s="38"/>
      <c r="B80" s="34" t="s">
        <v>74</v>
      </c>
      <c r="C80" s="28" t="s">
        <v>41</v>
      </c>
      <c r="D80" s="27">
        <f t="shared" si="12"/>
        <v>31</v>
      </c>
      <c r="E80" s="27">
        <f t="shared" si="13"/>
        <v>31</v>
      </c>
      <c r="F80" s="30"/>
      <c r="G80" s="27">
        <v>31</v>
      </c>
      <c r="H80" s="27"/>
      <c r="I80" s="35"/>
      <c r="J80" s="61"/>
    </row>
    <row r="81" ht="20" customHeight="1" spans="1:10">
      <c r="A81" s="41"/>
      <c r="B81" s="34" t="s">
        <v>75</v>
      </c>
      <c r="C81" s="28" t="s">
        <v>41</v>
      </c>
      <c r="D81" s="27">
        <f t="shared" si="12"/>
        <v>26</v>
      </c>
      <c r="E81" s="27">
        <f t="shared" si="13"/>
        <v>26</v>
      </c>
      <c r="F81" s="30"/>
      <c r="G81" s="27">
        <v>26</v>
      </c>
      <c r="H81" s="27"/>
      <c r="I81" s="35"/>
      <c r="J81" s="61"/>
    </row>
    <row r="82" ht="20" customHeight="1" spans="1:10">
      <c r="A82" s="24">
        <v>7</v>
      </c>
      <c r="B82" s="34" t="s">
        <v>76</v>
      </c>
      <c r="C82" s="65"/>
      <c r="D82" s="27">
        <f t="shared" si="12"/>
        <v>148</v>
      </c>
      <c r="E82" s="27">
        <f t="shared" si="13"/>
        <v>148</v>
      </c>
      <c r="F82" s="30"/>
      <c r="G82" s="27">
        <f>G83+G84+G85</f>
        <v>148</v>
      </c>
      <c r="H82" s="27"/>
      <c r="I82" s="35"/>
      <c r="J82" s="61"/>
    </row>
    <row r="83" ht="20" customHeight="1" spans="1:10">
      <c r="A83" s="24"/>
      <c r="B83" s="34"/>
      <c r="C83" s="28" t="s">
        <v>41</v>
      </c>
      <c r="D83" s="27">
        <f t="shared" si="12"/>
        <v>48</v>
      </c>
      <c r="E83" s="27">
        <f t="shared" si="13"/>
        <v>48</v>
      </c>
      <c r="F83" s="30"/>
      <c r="G83" s="27">
        <v>48</v>
      </c>
      <c r="H83" s="27"/>
      <c r="I83" s="35"/>
      <c r="J83" s="61"/>
    </row>
    <row r="84" ht="20" customHeight="1" spans="1:10">
      <c r="A84" s="24"/>
      <c r="B84" s="27"/>
      <c r="C84" s="28" t="s">
        <v>42</v>
      </c>
      <c r="D84" s="27">
        <f t="shared" si="12"/>
        <v>50</v>
      </c>
      <c r="E84" s="27">
        <f t="shared" si="13"/>
        <v>50</v>
      </c>
      <c r="F84" s="30"/>
      <c r="G84" s="27">
        <v>50</v>
      </c>
      <c r="H84" s="27"/>
      <c r="I84" s="35"/>
      <c r="J84" s="61"/>
    </row>
    <row r="85" ht="20" customHeight="1" spans="1:10">
      <c r="A85" s="24"/>
      <c r="B85" s="27"/>
      <c r="C85" s="28" t="s">
        <v>44</v>
      </c>
      <c r="D85" s="27">
        <f t="shared" si="12"/>
        <v>50</v>
      </c>
      <c r="E85" s="27">
        <f t="shared" si="13"/>
        <v>50</v>
      </c>
      <c r="F85" s="30"/>
      <c r="G85" s="27">
        <v>50</v>
      </c>
      <c r="H85" s="27"/>
      <c r="I85" s="35"/>
      <c r="J85" s="61"/>
    </row>
    <row r="86" ht="20" customHeight="1" spans="1:10">
      <c r="A86" s="24">
        <v>8</v>
      </c>
      <c r="B86" s="34" t="s">
        <v>77</v>
      </c>
      <c r="C86" s="65"/>
      <c r="D86" s="27">
        <f t="shared" si="12"/>
        <v>198</v>
      </c>
      <c r="E86" s="27">
        <f t="shared" si="13"/>
        <v>198</v>
      </c>
      <c r="F86" s="30"/>
      <c r="G86" s="27">
        <f>G87+G92+G93+G94+G95</f>
        <v>198</v>
      </c>
      <c r="H86" s="27"/>
      <c r="I86" s="35"/>
      <c r="J86" s="61"/>
    </row>
    <row r="87" ht="20" customHeight="1" spans="1:10">
      <c r="A87" s="36"/>
      <c r="B87" s="42" t="s">
        <v>78</v>
      </c>
      <c r="C87" s="45" t="s">
        <v>10</v>
      </c>
      <c r="D87" s="27">
        <f t="shared" si="12"/>
        <v>141</v>
      </c>
      <c r="E87" s="27">
        <f t="shared" si="13"/>
        <v>141</v>
      </c>
      <c r="F87" s="30"/>
      <c r="G87" s="27">
        <f>SUM(G88:G91)</f>
        <v>141</v>
      </c>
      <c r="H87" s="27"/>
      <c r="I87" s="35"/>
      <c r="J87" s="61"/>
    </row>
    <row r="88" ht="20" customHeight="1" spans="1:10">
      <c r="A88" s="38"/>
      <c r="B88" s="43"/>
      <c r="C88" s="28" t="s">
        <v>41</v>
      </c>
      <c r="D88" s="27">
        <f t="shared" si="12"/>
        <v>27</v>
      </c>
      <c r="E88" s="27">
        <f t="shared" si="13"/>
        <v>27</v>
      </c>
      <c r="F88" s="30"/>
      <c r="G88" s="27">
        <v>27</v>
      </c>
      <c r="H88" s="27"/>
      <c r="I88" s="35"/>
      <c r="J88" s="61"/>
    </row>
    <row r="89" ht="20" customHeight="1" spans="1:10">
      <c r="A89" s="38"/>
      <c r="B89" s="43"/>
      <c r="C89" s="28" t="s">
        <v>42</v>
      </c>
      <c r="D89" s="27">
        <f t="shared" si="12"/>
        <v>50</v>
      </c>
      <c r="E89" s="27">
        <f t="shared" si="13"/>
        <v>50</v>
      </c>
      <c r="F89" s="30"/>
      <c r="G89" s="27">
        <v>50</v>
      </c>
      <c r="H89" s="27"/>
      <c r="I89" s="35"/>
      <c r="J89" s="61"/>
    </row>
    <row r="90" ht="20" customHeight="1" spans="1:10">
      <c r="A90" s="38"/>
      <c r="B90" s="44"/>
      <c r="C90" s="28" t="s">
        <v>44</v>
      </c>
      <c r="D90" s="27">
        <f t="shared" si="12"/>
        <v>50</v>
      </c>
      <c r="E90" s="27">
        <f t="shared" si="13"/>
        <v>50</v>
      </c>
      <c r="F90" s="30"/>
      <c r="G90" s="27">
        <v>50</v>
      </c>
      <c r="H90" s="27"/>
      <c r="I90" s="35"/>
      <c r="J90" s="61"/>
    </row>
    <row r="91" ht="20" customHeight="1" spans="1:10">
      <c r="A91" s="41"/>
      <c r="B91" s="34" t="s">
        <v>79</v>
      </c>
      <c r="C91" s="28" t="s">
        <v>41</v>
      </c>
      <c r="D91" s="27">
        <f t="shared" si="12"/>
        <v>14</v>
      </c>
      <c r="E91" s="27">
        <f t="shared" si="13"/>
        <v>14</v>
      </c>
      <c r="F91" s="30"/>
      <c r="G91" s="27">
        <v>14</v>
      </c>
      <c r="H91" s="27"/>
      <c r="I91" s="35"/>
      <c r="J91" s="61"/>
    </row>
    <row r="92" ht="20" customHeight="1" spans="1:10">
      <c r="A92" s="36"/>
      <c r="B92" s="34" t="s">
        <v>80</v>
      </c>
      <c r="C92" s="28" t="s">
        <v>41</v>
      </c>
      <c r="D92" s="27">
        <f t="shared" si="12"/>
        <v>22</v>
      </c>
      <c r="E92" s="27">
        <f t="shared" si="13"/>
        <v>22</v>
      </c>
      <c r="F92" s="30"/>
      <c r="G92" s="27">
        <v>22</v>
      </c>
      <c r="H92" s="27"/>
      <c r="I92" s="35"/>
      <c r="J92" s="61"/>
    </row>
    <row r="93" ht="20" customHeight="1" spans="1:10">
      <c r="A93" s="38"/>
      <c r="B93" s="34" t="s">
        <v>81</v>
      </c>
      <c r="C93" s="28" t="s">
        <v>41</v>
      </c>
      <c r="D93" s="27">
        <f t="shared" si="12"/>
        <v>16</v>
      </c>
      <c r="E93" s="27">
        <f t="shared" si="13"/>
        <v>16</v>
      </c>
      <c r="F93" s="30"/>
      <c r="G93" s="27">
        <v>16</v>
      </c>
      <c r="H93" s="27"/>
      <c r="I93" s="35"/>
      <c r="J93" s="61"/>
    </row>
    <row r="94" ht="20" customHeight="1" spans="1:10">
      <c r="A94" s="38"/>
      <c r="B94" s="34" t="s">
        <v>82</v>
      </c>
      <c r="C94" s="28" t="s">
        <v>41</v>
      </c>
      <c r="D94" s="27">
        <f t="shared" si="12"/>
        <v>7</v>
      </c>
      <c r="E94" s="27">
        <f t="shared" si="13"/>
        <v>7</v>
      </c>
      <c r="F94" s="30"/>
      <c r="G94" s="27">
        <v>7</v>
      </c>
      <c r="H94" s="27"/>
      <c r="I94" s="35"/>
      <c r="J94" s="61"/>
    </row>
    <row r="95" ht="20" customHeight="1" spans="1:10">
      <c r="A95" s="41"/>
      <c r="B95" s="34" t="s">
        <v>83</v>
      </c>
      <c r="C95" s="28" t="s">
        <v>41</v>
      </c>
      <c r="D95" s="27">
        <f t="shared" si="12"/>
        <v>12</v>
      </c>
      <c r="E95" s="27">
        <f t="shared" si="13"/>
        <v>12</v>
      </c>
      <c r="F95" s="30"/>
      <c r="G95" s="27">
        <v>12</v>
      </c>
      <c r="H95" s="27"/>
      <c r="I95" s="35"/>
      <c r="J95" s="61"/>
    </row>
    <row r="96" ht="20" customHeight="1" spans="1:10">
      <c r="A96" s="24">
        <v>9</v>
      </c>
      <c r="B96" s="34" t="s">
        <v>84</v>
      </c>
      <c r="C96" s="65"/>
      <c r="D96" s="27">
        <f t="shared" si="12"/>
        <v>265</v>
      </c>
      <c r="E96" s="27">
        <f t="shared" si="13"/>
        <v>265</v>
      </c>
      <c r="F96" s="30"/>
      <c r="G96" s="27">
        <f>G97+G100+G101+G102+G103</f>
        <v>265</v>
      </c>
      <c r="H96" s="27"/>
      <c r="I96" s="35"/>
      <c r="J96" s="61"/>
    </row>
    <row r="97" ht="20" customHeight="1" spans="1:10">
      <c r="A97" s="36"/>
      <c r="B97" s="42" t="s">
        <v>85</v>
      </c>
      <c r="C97" s="45" t="s">
        <v>10</v>
      </c>
      <c r="D97" s="27">
        <f t="shared" si="12"/>
        <v>96</v>
      </c>
      <c r="E97" s="27">
        <f t="shared" si="13"/>
        <v>96</v>
      </c>
      <c r="F97" s="30"/>
      <c r="G97" s="27">
        <f>G98+G99</f>
        <v>96</v>
      </c>
      <c r="H97" s="27"/>
      <c r="I97" s="35"/>
      <c r="J97" s="61"/>
    </row>
    <row r="98" ht="20" customHeight="1" spans="1:10">
      <c r="A98" s="38"/>
      <c r="B98" s="43"/>
      <c r="C98" s="28" t="s">
        <v>41</v>
      </c>
      <c r="D98" s="27">
        <f t="shared" si="12"/>
        <v>46</v>
      </c>
      <c r="E98" s="27">
        <f t="shared" si="13"/>
        <v>46</v>
      </c>
      <c r="F98" s="30"/>
      <c r="G98" s="27">
        <v>46</v>
      </c>
      <c r="H98" s="27"/>
      <c r="I98" s="35"/>
      <c r="J98" s="61"/>
    </row>
    <row r="99" ht="20" customHeight="1" spans="1:10">
      <c r="A99" s="38"/>
      <c r="B99" s="44"/>
      <c r="C99" s="28" t="s">
        <v>42</v>
      </c>
      <c r="D99" s="27">
        <f t="shared" si="12"/>
        <v>50</v>
      </c>
      <c r="E99" s="27">
        <f t="shared" si="13"/>
        <v>50</v>
      </c>
      <c r="F99" s="30"/>
      <c r="G99" s="27">
        <v>50</v>
      </c>
      <c r="H99" s="27"/>
      <c r="I99" s="35"/>
      <c r="J99" s="61"/>
    </row>
    <row r="100" ht="20" customHeight="1" spans="1:10">
      <c r="A100" s="38"/>
      <c r="B100" s="34" t="s">
        <v>86</v>
      </c>
      <c r="C100" s="28" t="s">
        <v>41</v>
      </c>
      <c r="D100" s="27">
        <f t="shared" si="12"/>
        <v>39</v>
      </c>
      <c r="E100" s="27">
        <f t="shared" si="13"/>
        <v>39</v>
      </c>
      <c r="F100" s="30"/>
      <c r="G100" s="27">
        <v>39</v>
      </c>
      <c r="H100" s="27"/>
      <c r="I100" s="70"/>
      <c r="J100" s="61"/>
    </row>
    <row r="101" ht="20" customHeight="1" spans="1:10">
      <c r="A101" s="38"/>
      <c r="B101" s="34" t="s">
        <v>87</v>
      </c>
      <c r="C101" s="28" t="s">
        <v>41</v>
      </c>
      <c r="D101" s="27">
        <f t="shared" si="12"/>
        <v>43</v>
      </c>
      <c r="E101" s="27">
        <f t="shared" si="13"/>
        <v>43</v>
      </c>
      <c r="F101" s="30"/>
      <c r="G101" s="27">
        <v>43</v>
      </c>
      <c r="H101" s="27"/>
      <c r="I101" s="71"/>
      <c r="J101" s="61"/>
    </row>
    <row r="102" ht="20" customHeight="1" spans="1:10">
      <c r="A102" s="38"/>
      <c r="B102" s="34" t="s">
        <v>88</v>
      </c>
      <c r="C102" s="28" t="s">
        <v>41</v>
      </c>
      <c r="D102" s="27">
        <f t="shared" si="12"/>
        <v>37</v>
      </c>
      <c r="E102" s="27">
        <f t="shared" si="13"/>
        <v>37</v>
      </c>
      <c r="F102" s="30"/>
      <c r="G102" s="27">
        <v>37</v>
      </c>
      <c r="H102" s="27"/>
      <c r="I102" s="72"/>
      <c r="J102" s="61"/>
    </row>
    <row r="103" ht="20" customHeight="1" spans="1:10">
      <c r="A103" s="41"/>
      <c r="B103" s="34" t="s">
        <v>89</v>
      </c>
      <c r="C103" s="28" t="s">
        <v>41</v>
      </c>
      <c r="D103" s="27">
        <f t="shared" si="12"/>
        <v>50</v>
      </c>
      <c r="E103" s="27">
        <f t="shared" si="13"/>
        <v>50</v>
      </c>
      <c r="F103" s="30"/>
      <c r="G103" s="27">
        <v>50</v>
      </c>
      <c r="H103" s="27"/>
      <c r="I103" s="63"/>
      <c r="J103" s="61"/>
    </row>
    <row r="104" ht="20" customHeight="1" spans="1:10">
      <c r="A104" s="24">
        <v>10</v>
      </c>
      <c r="B104" s="34" t="s">
        <v>90</v>
      </c>
      <c r="C104" s="65"/>
      <c r="D104" s="27">
        <f t="shared" si="12"/>
        <v>332</v>
      </c>
      <c r="E104" s="27">
        <f t="shared" si="13"/>
        <v>332</v>
      </c>
      <c r="F104" s="30"/>
      <c r="G104" s="27">
        <f>G105+G109+G110+G111+G112</f>
        <v>332</v>
      </c>
      <c r="H104" s="27"/>
      <c r="I104" s="35"/>
      <c r="J104" s="61"/>
    </row>
    <row r="105" ht="20" customHeight="1" spans="1:10">
      <c r="A105" s="36"/>
      <c r="B105" s="42" t="s">
        <v>91</v>
      </c>
      <c r="C105" s="45" t="s">
        <v>10</v>
      </c>
      <c r="D105" s="27">
        <f t="shared" si="12"/>
        <v>145</v>
      </c>
      <c r="E105" s="27">
        <f t="shared" si="13"/>
        <v>145</v>
      </c>
      <c r="F105" s="30"/>
      <c r="G105" s="27">
        <f>G106+G107+G108</f>
        <v>145</v>
      </c>
      <c r="H105" s="27"/>
      <c r="I105" s="35"/>
      <c r="J105" s="61"/>
    </row>
    <row r="106" ht="20" customHeight="1" spans="1:10">
      <c r="A106" s="38"/>
      <c r="B106" s="43"/>
      <c r="C106" s="28" t="s">
        <v>41</v>
      </c>
      <c r="D106" s="27">
        <f t="shared" ref="D106:D126" si="14">E106+H106</f>
        <v>45</v>
      </c>
      <c r="E106" s="27">
        <f t="shared" ref="E106:E126" si="15">F106+G106</f>
        <v>45</v>
      </c>
      <c r="F106" s="30"/>
      <c r="G106" s="27">
        <v>45</v>
      </c>
      <c r="H106" s="27"/>
      <c r="I106" s="35"/>
      <c r="J106" s="61"/>
    </row>
    <row r="107" ht="20" customHeight="1" spans="1:10">
      <c r="A107" s="38"/>
      <c r="B107" s="43"/>
      <c r="C107" s="28" t="s">
        <v>42</v>
      </c>
      <c r="D107" s="27">
        <f t="shared" si="14"/>
        <v>50</v>
      </c>
      <c r="E107" s="27">
        <f t="shared" si="15"/>
        <v>50</v>
      </c>
      <c r="F107" s="30"/>
      <c r="G107" s="27">
        <v>50</v>
      </c>
      <c r="H107" s="27"/>
      <c r="I107" s="35"/>
      <c r="J107" s="61"/>
    </row>
    <row r="108" ht="20" customHeight="1" spans="1:10">
      <c r="A108" s="38"/>
      <c r="B108" s="44"/>
      <c r="C108" s="28" t="s">
        <v>44</v>
      </c>
      <c r="D108" s="27">
        <f t="shared" si="14"/>
        <v>50</v>
      </c>
      <c r="E108" s="27">
        <f t="shared" si="15"/>
        <v>50</v>
      </c>
      <c r="F108" s="30"/>
      <c r="G108" s="27">
        <v>50</v>
      </c>
      <c r="H108" s="27"/>
      <c r="I108" s="35"/>
      <c r="J108" s="61"/>
    </row>
    <row r="109" ht="20" customHeight="1" spans="1:10">
      <c r="A109" s="38"/>
      <c r="B109" s="34" t="s">
        <v>92</v>
      </c>
      <c r="C109" s="28" t="s">
        <v>41</v>
      </c>
      <c r="D109" s="27">
        <f t="shared" si="14"/>
        <v>46</v>
      </c>
      <c r="E109" s="27">
        <f t="shared" si="15"/>
        <v>46</v>
      </c>
      <c r="F109" s="30"/>
      <c r="G109" s="27">
        <v>46</v>
      </c>
      <c r="H109" s="27"/>
      <c r="I109" s="35"/>
      <c r="J109" s="61"/>
    </row>
    <row r="110" ht="20" customHeight="1" spans="1:10">
      <c r="A110" s="38"/>
      <c r="B110" s="34" t="s">
        <v>93</v>
      </c>
      <c r="C110" s="28" t="s">
        <v>41</v>
      </c>
      <c r="D110" s="27">
        <f t="shared" si="14"/>
        <v>63</v>
      </c>
      <c r="E110" s="27">
        <f t="shared" si="15"/>
        <v>63</v>
      </c>
      <c r="F110" s="30"/>
      <c r="G110" s="27">
        <v>63</v>
      </c>
      <c r="H110" s="27"/>
      <c r="I110" s="35"/>
      <c r="J110" s="61"/>
    </row>
    <row r="111" ht="20" customHeight="1" spans="1:10">
      <c r="A111" s="38"/>
      <c r="B111" s="34" t="s">
        <v>94</v>
      </c>
      <c r="C111" s="28" t="s">
        <v>41</v>
      </c>
      <c r="D111" s="27">
        <f t="shared" si="14"/>
        <v>23</v>
      </c>
      <c r="E111" s="27">
        <f t="shared" si="15"/>
        <v>23</v>
      </c>
      <c r="F111" s="30"/>
      <c r="G111" s="27">
        <v>23</v>
      </c>
      <c r="H111" s="27"/>
      <c r="I111" s="35"/>
      <c r="J111" s="61"/>
    </row>
    <row r="112" ht="20" customHeight="1" spans="1:10">
      <c r="A112" s="41"/>
      <c r="B112" s="34" t="s">
        <v>95</v>
      </c>
      <c r="C112" s="28" t="s">
        <v>41</v>
      </c>
      <c r="D112" s="27">
        <f t="shared" si="14"/>
        <v>55</v>
      </c>
      <c r="E112" s="27">
        <f t="shared" si="15"/>
        <v>55</v>
      </c>
      <c r="F112" s="30"/>
      <c r="G112" s="27">
        <v>55</v>
      </c>
      <c r="H112" s="27"/>
      <c r="I112" s="35"/>
      <c r="J112" s="61"/>
    </row>
    <row r="113" ht="20" customHeight="1" spans="1:10">
      <c r="A113" s="24">
        <v>11</v>
      </c>
      <c r="B113" s="34" t="s">
        <v>96</v>
      </c>
      <c r="C113" s="26"/>
      <c r="D113" s="27">
        <f t="shared" si="14"/>
        <v>227</v>
      </c>
      <c r="E113" s="27">
        <f t="shared" si="15"/>
        <v>227</v>
      </c>
      <c r="F113" s="30"/>
      <c r="G113" s="27">
        <f>SUM(G114:G123)</f>
        <v>227</v>
      </c>
      <c r="H113" s="27"/>
      <c r="I113" s="35"/>
      <c r="J113" s="61"/>
    </row>
    <row r="114" ht="20" customHeight="1" spans="1:10">
      <c r="A114" s="36"/>
      <c r="B114" s="34" t="s">
        <v>97</v>
      </c>
      <c r="C114" s="28" t="s">
        <v>41</v>
      </c>
      <c r="D114" s="27">
        <f t="shared" si="14"/>
        <v>5</v>
      </c>
      <c r="E114" s="27">
        <f t="shared" si="15"/>
        <v>5</v>
      </c>
      <c r="F114" s="30"/>
      <c r="G114" s="27">
        <v>5</v>
      </c>
      <c r="H114" s="27"/>
      <c r="I114" s="35"/>
      <c r="J114" s="61"/>
    </row>
    <row r="115" ht="20" customHeight="1" spans="1:10">
      <c r="A115" s="38"/>
      <c r="B115" s="34"/>
      <c r="C115" s="28" t="s">
        <v>42</v>
      </c>
      <c r="D115" s="27">
        <f t="shared" si="14"/>
        <v>50</v>
      </c>
      <c r="E115" s="27">
        <f t="shared" si="15"/>
        <v>50</v>
      </c>
      <c r="F115" s="30"/>
      <c r="G115" s="27">
        <v>50</v>
      </c>
      <c r="H115" s="27"/>
      <c r="I115" s="35"/>
      <c r="J115" s="61"/>
    </row>
    <row r="116" ht="20" customHeight="1" spans="1:10">
      <c r="A116" s="38"/>
      <c r="B116" s="34" t="s">
        <v>98</v>
      </c>
      <c r="C116" s="28" t="s">
        <v>41</v>
      </c>
      <c r="D116" s="27">
        <f t="shared" si="14"/>
        <v>38</v>
      </c>
      <c r="E116" s="27">
        <f t="shared" si="15"/>
        <v>38</v>
      </c>
      <c r="F116" s="30"/>
      <c r="G116" s="27">
        <v>38</v>
      </c>
      <c r="H116" s="27"/>
      <c r="I116" s="35"/>
      <c r="J116" s="61"/>
    </row>
    <row r="117" ht="20" customHeight="1" spans="1:10">
      <c r="A117" s="38"/>
      <c r="B117" s="34" t="s">
        <v>99</v>
      </c>
      <c r="C117" s="28" t="s">
        <v>41</v>
      </c>
      <c r="D117" s="27">
        <f t="shared" si="14"/>
        <v>7</v>
      </c>
      <c r="E117" s="27">
        <f t="shared" si="15"/>
        <v>7</v>
      </c>
      <c r="F117" s="30"/>
      <c r="G117" s="27">
        <v>7</v>
      </c>
      <c r="H117" s="27"/>
      <c r="I117" s="35"/>
      <c r="J117" s="61"/>
    </row>
    <row r="118" ht="20" customHeight="1" spans="1:10">
      <c r="A118" s="38"/>
      <c r="B118" s="34" t="s">
        <v>100</v>
      </c>
      <c r="C118" s="28" t="s">
        <v>41</v>
      </c>
      <c r="D118" s="27">
        <f t="shared" si="14"/>
        <v>11</v>
      </c>
      <c r="E118" s="27">
        <f t="shared" si="15"/>
        <v>11</v>
      </c>
      <c r="F118" s="30"/>
      <c r="G118" s="27">
        <v>11</v>
      </c>
      <c r="H118" s="27"/>
      <c r="I118" s="35"/>
      <c r="J118" s="61"/>
    </row>
    <row r="119" ht="20" customHeight="1" spans="1:10">
      <c r="A119" s="38"/>
      <c r="B119" s="34" t="s">
        <v>101</v>
      </c>
      <c r="C119" s="28" t="s">
        <v>41</v>
      </c>
      <c r="D119" s="27">
        <f t="shared" si="14"/>
        <v>17</v>
      </c>
      <c r="E119" s="27">
        <f t="shared" si="15"/>
        <v>17</v>
      </c>
      <c r="F119" s="30"/>
      <c r="G119" s="27">
        <v>17</v>
      </c>
      <c r="H119" s="27"/>
      <c r="I119" s="35"/>
      <c r="J119" s="61"/>
    </row>
    <row r="120" ht="20" customHeight="1" spans="1:10">
      <c r="A120" s="38"/>
      <c r="B120" s="34" t="s">
        <v>102</v>
      </c>
      <c r="C120" s="28" t="s">
        <v>41</v>
      </c>
      <c r="D120" s="27">
        <f t="shared" si="14"/>
        <v>25</v>
      </c>
      <c r="E120" s="27">
        <f t="shared" si="15"/>
        <v>25</v>
      </c>
      <c r="F120" s="30"/>
      <c r="G120" s="27">
        <v>25</v>
      </c>
      <c r="H120" s="27"/>
      <c r="I120" s="35"/>
      <c r="J120" s="61"/>
    </row>
    <row r="121" ht="20" customHeight="1" spans="1:10">
      <c r="A121" s="38"/>
      <c r="B121" s="34" t="s">
        <v>103</v>
      </c>
      <c r="C121" s="28" t="s">
        <v>41</v>
      </c>
      <c r="D121" s="27">
        <f t="shared" si="14"/>
        <v>18</v>
      </c>
      <c r="E121" s="27">
        <f t="shared" si="15"/>
        <v>18</v>
      </c>
      <c r="F121" s="30"/>
      <c r="G121" s="27">
        <v>18</v>
      </c>
      <c r="H121" s="27"/>
      <c r="I121" s="35"/>
      <c r="J121" s="61"/>
    </row>
    <row r="122" ht="20" customHeight="1" spans="1:10">
      <c r="A122" s="38"/>
      <c r="B122" s="34" t="s">
        <v>104</v>
      </c>
      <c r="C122" s="28" t="s">
        <v>41</v>
      </c>
      <c r="D122" s="27">
        <f t="shared" si="14"/>
        <v>18</v>
      </c>
      <c r="E122" s="27">
        <f t="shared" si="15"/>
        <v>18</v>
      </c>
      <c r="F122" s="30"/>
      <c r="G122" s="27">
        <v>18</v>
      </c>
      <c r="H122" s="27"/>
      <c r="I122" s="35"/>
      <c r="J122" s="61"/>
    </row>
    <row r="123" ht="20" customHeight="1" spans="1:10">
      <c r="A123" s="41"/>
      <c r="B123" s="34" t="s">
        <v>105</v>
      </c>
      <c r="C123" s="28" t="s">
        <v>41</v>
      </c>
      <c r="D123" s="27">
        <f t="shared" si="14"/>
        <v>38</v>
      </c>
      <c r="E123" s="27">
        <f t="shared" si="15"/>
        <v>38</v>
      </c>
      <c r="F123" s="30"/>
      <c r="G123" s="27">
        <v>38</v>
      </c>
      <c r="H123" s="27"/>
      <c r="I123" s="35"/>
      <c r="J123" s="61"/>
    </row>
    <row r="124" ht="20" customHeight="1" spans="1:10">
      <c r="A124" s="24">
        <v>12</v>
      </c>
      <c r="B124" s="34" t="s">
        <v>106</v>
      </c>
      <c r="C124" s="65"/>
      <c r="D124" s="27">
        <f t="shared" si="14"/>
        <v>52</v>
      </c>
      <c r="E124" s="27">
        <f t="shared" si="15"/>
        <v>52</v>
      </c>
      <c r="F124" s="30"/>
      <c r="G124" s="27">
        <f>G125+G126</f>
        <v>52</v>
      </c>
      <c r="H124" s="27"/>
      <c r="I124" s="35"/>
      <c r="J124" s="61"/>
    </row>
    <row r="125" s="2" customFormat="1" ht="20" customHeight="1" spans="1:10">
      <c r="A125" s="24"/>
      <c r="B125" s="27"/>
      <c r="C125" s="28" t="s">
        <v>41</v>
      </c>
      <c r="D125" s="27">
        <f t="shared" si="14"/>
        <v>2</v>
      </c>
      <c r="E125" s="27">
        <f t="shared" si="15"/>
        <v>2</v>
      </c>
      <c r="F125" s="30"/>
      <c r="G125" s="27">
        <v>2</v>
      </c>
      <c r="H125" s="27"/>
      <c r="I125" s="35"/>
      <c r="J125" s="61"/>
    </row>
    <row r="126" s="2" customFormat="1" ht="20" customHeight="1" spans="1:10">
      <c r="A126" s="66"/>
      <c r="B126" s="67"/>
      <c r="C126" s="68" t="s">
        <v>42</v>
      </c>
      <c r="D126" s="67">
        <f t="shared" si="14"/>
        <v>50</v>
      </c>
      <c r="E126" s="67">
        <f t="shared" si="15"/>
        <v>50</v>
      </c>
      <c r="F126" s="69"/>
      <c r="G126" s="67">
        <v>50</v>
      </c>
      <c r="H126" s="67"/>
      <c r="I126" s="73"/>
      <c r="J126" s="74"/>
    </row>
    <row r="128" ht="54.75" customHeight="1"/>
  </sheetData>
  <mergeCells count="66">
    <mergeCell ref="A1:J1"/>
    <mergeCell ref="I2:J2"/>
    <mergeCell ref="E3:G3"/>
    <mergeCell ref="A3:A4"/>
    <mergeCell ref="A8:A16"/>
    <mergeCell ref="A18:A19"/>
    <mergeCell ref="A23:A32"/>
    <mergeCell ref="A34:A36"/>
    <mergeCell ref="A37:A43"/>
    <mergeCell ref="A45:A58"/>
    <mergeCell ref="A60:A61"/>
    <mergeCell ref="A63:A69"/>
    <mergeCell ref="A70:A72"/>
    <mergeCell ref="A74:A81"/>
    <mergeCell ref="A83:A85"/>
    <mergeCell ref="A87:A91"/>
    <mergeCell ref="A92:A95"/>
    <mergeCell ref="A97:A103"/>
    <mergeCell ref="A105:A112"/>
    <mergeCell ref="A114:A123"/>
    <mergeCell ref="A125:A126"/>
    <mergeCell ref="B3:B4"/>
    <mergeCell ref="B8:B16"/>
    <mergeCell ref="B18:B19"/>
    <mergeCell ref="B23:B27"/>
    <mergeCell ref="B34:B36"/>
    <mergeCell ref="B37:B38"/>
    <mergeCell ref="B45:B49"/>
    <mergeCell ref="B50:B52"/>
    <mergeCell ref="B53:B55"/>
    <mergeCell ref="B56:B58"/>
    <mergeCell ref="B60:B61"/>
    <mergeCell ref="B63:B66"/>
    <mergeCell ref="B67:B69"/>
    <mergeCell ref="B70:B72"/>
    <mergeCell ref="B74:B77"/>
    <mergeCell ref="B83:B85"/>
    <mergeCell ref="B87:B90"/>
    <mergeCell ref="B97:B99"/>
    <mergeCell ref="B105:B108"/>
    <mergeCell ref="B114:B115"/>
    <mergeCell ref="B125:B126"/>
    <mergeCell ref="C3:C4"/>
    <mergeCell ref="D3:D4"/>
    <mergeCell ref="H3:H4"/>
    <mergeCell ref="I3:I4"/>
    <mergeCell ref="I8:I10"/>
    <mergeCell ref="I11:I12"/>
    <mergeCell ref="I13:I16"/>
    <mergeCell ref="I18:I20"/>
    <mergeCell ref="I25:I27"/>
    <mergeCell ref="I28:I32"/>
    <mergeCell ref="I37:I38"/>
    <mergeCell ref="I39:I43"/>
    <mergeCell ref="I47:I49"/>
    <mergeCell ref="I65:I66"/>
    <mergeCell ref="I76:I77"/>
    <mergeCell ref="I78:I81"/>
    <mergeCell ref="I84:I85"/>
    <mergeCell ref="I89:I90"/>
    <mergeCell ref="I91:I95"/>
    <mergeCell ref="I100:I102"/>
    <mergeCell ref="I107:I108"/>
    <mergeCell ref="I109:I112"/>
    <mergeCell ref="I116:I123"/>
    <mergeCell ref="J3:J4"/>
  </mergeCells>
  <printOptions horizontalCentered="1"/>
  <pageMargins left="0.235416666666667" right="0.235416666666667" top="0.393055555555556" bottom="0.393055555555556" header="0.313888888888889" footer="0.313888888888889"/>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shenfeng</cp:lastModifiedBy>
  <dcterms:created xsi:type="dcterms:W3CDTF">2019-06-12T09:28:00Z</dcterms:created>
  <cp:lastPrinted>2019-06-13T21:56:00Z</cp:lastPrinted>
  <dcterms:modified xsi:type="dcterms:W3CDTF">2019-06-25T00:54:54Z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