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64" windowHeight="9287"/>
  </bookViews>
  <sheets>
    <sheet name="2017省" sheetId="1" r:id="rId1"/>
  </sheets>
  <definedNames>
    <definedName name="_xlnm.Print_Titles" localSheetId="0">'2017省'!$2:$5</definedName>
  </definedNames>
  <calcPr calcId="144525"/>
</workbook>
</file>

<file path=xl/sharedStrings.xml><?xml version="1.0" encoding="utf-8"?>
<sst xmlns="http://schemas.openxmlformats.org/spreadsheetml/2006/main" count="105">
  <si>
    <t>附件：</t>
  </si>
  <si>
    <t>提前下达2018年省补助地方公共文化服务体系建设专项资金安排情况表（第一批）</t>
  </si>
  <si>
    <t>单位：万元</t>
  </si>
  <si>
    <t>单位/市县名称</t>
  </si>
  <si>
    <t>合计</t>
  </si>
  <si>
    <t>一般性补助</t>
  </si>
  <si>
    <t>贫困村基层综合性文化中心设备购置</t>
  </si>
  <si>
    <t>农村文化广场建设</t>
  </si>
  <si>
    <t>其中：</t>
  </si>
  <si>
    <t>广播电视发展</t>
  </si>
  <si>
    <t xml:space="preserve">其他重点项目 </t>
  </si>
  <si>
    <t>文化厅</t>
  </si>
  <si>
    <t>文明办</t>
  </si>
  <si>
    <t>中波台</t>
  </si>
  <si>
    <t>无线覆盖（模拟）</t>
  </si>
  <si>
    <t>无线覆盖（数字）</t>
  </si>
  <si>
    <t>金额</t>
  </si>
  <si>
    <t>是否政府采购</t>
  </si>
  <si>
    <t>项目名称和政府及部门经济科目</t>
  </si>
  <si>
    <t>一、省级小计</t>
  </si>
  <si>
    <t>（一）省委办公厅</t>
  </si>
  <si>
    <t xml:space="preserve">  精神文明办</t>
  </si>
  <si>
    <t>1.“吉林好人”评选活动暨吉林省道德模范评选表彰活动经费47万元；
2.推进学习宣传道德模范常态化工作经费50万元；
3.社会志愿服务活动经费28万元；
4.精神文明创建工作活动经费24万元；
5.讲文明树新风公益广告设计制作经费30万元；
6.道德模范、吉林好人等扶助经费109万元；
7.全省精神文明建设先进集体和个人表彰工作经费96万元；
8.中国文明网地方联盟网站吉林分站运行维护管理经费45万元。
政府经济支出科目“50299其他商品和服务支出”，部门经济支出科目“30299其他商品和服务支出”</t>
  </si>
  <si>
    <t>（二）省新闻出版广电局</t>
  </si>
  <si>
    <t xml:space="preserve">  1.本级</t>
  </si>
  <si>
    <t>是</t>
  </si>
  <si>
    <t>农村公益电影放映活动经费
政府经济支出科目“50299其他商品和服务支出”，部门经济支出科目“30299其他商品和服务支出”</t>
  </si>
  <si>
    <t xml:space="preserve">  2.吉林省广播电视厅三三一台</t>
  </si>
  <si>
    <t>政府经济支出科目“50599其他商品和服务支出”，部门经济支出科目“30299其他商品和服务支出”</t>
  </si>
  <si>
    <t xml:space="preserve">  3.吉林省广播电视技术中心台</t>
  </si>
  <si>
    <t>同上</t>
  </si>
  <si>
    <t xml:space="preserve">  4.白山市电视转播台</t>
  </si>
  <si>
    <t xml:space="preserve">  5.白山市一五四台</t>
  </si>
  <si>
    <t xml:space="preserve">  6.长白电视转播台</t>
  </si>
  <si>
    <t xml:space="preserve">  7.白山市临江电视转播台</t>
  </si>
  <si>
    <t xml:space="preserve">  8.辽源电视转播台</t>
  </si>
  <si>
    <t xml:space="preserve">  9.通榆广播电视转播台</t>
  </si>
  <si>
    <t xml:space="preserve">  10.吉林省舒兰电视转播台</t>
  </si>
  <si>
    <t xml:space="preserve">  11.吉林省长岭调频电视转播台</t>
  </si>
  <si>
    <t xml:space="preserve">  12.吉林省新闻出版广电局六五二台</t>
  </si>
  <si>
    <t xml:space="preserve">  13.吉林省广播电视监测台</t>
  </si>
  <si>
    <t xml:space="preserve">  14.吉林电视台</t>
  </si>
  <si>
    <t>高清融合采集、制播和演播室系统设备
政府经济支出科目“50601资本性支出（一）”，部门经济支出科目“31003专用设备购置”</t>
  </si>
  <si>
    <t xml:space="preserve">  15.吉林人民广播电台</t>
  </si>
  <si>
    <t>融媒体—沐耳FM网络电视台设备
政府经济支出科目“50601资本性支出（一）”，部门经济支出科目“31003专用设备购置”</t>
  </si>
  <si>
    <t>二、市县小计</t>
  </si>
  <si>
    <t>长春市</t>
  </si>
  <si>
    <t>其中：本级(含辖区)</t>
  </si>
  <si>
    <t xml:space="preserve">        双阳区</t>
  </si>
  <si>
    <t xml:space="preserve">        九台区</t>
  </si>
  <si>
    <t>榆树市</t>
  </si>
  <si>
    <t>德惠市</t>
  </si>
  <si>
    <t>农安县</t>
  </si>
  <si>
    <t>吉林市（含辖区）</t>
  </si>
  <si>
    <t>永吉县</t>
  </si>
  <si>
    <t>蛟河市</t>
  </si>
  <si>
    <t>舒兰市</t>
  </si>
  <si>
    <t>磐石市</t>
  </si>
  <si>
    <t>桦甸市</t>
  </si>
  <si>
    <t>四平市（含辖区）</t>
  </si>
  <si>
    <t>梨树县</t>
  </si>
  <si>
    <t>双辽市</t>
  </si>
  <si>
    <t>伊通县</t>
  </si>
  <si>
    <t>公主岭市</t>
  </si>
  <si>
    <t>辽源市（含辖区）</t>
  </si>
  <si>
    <t>东丰县</t>
  </si>
  <si>
    <t>东辽县</t>
  </si>
  <si>
    <t>通化市（含辖区）</t>
  </si>
  <si>
    <t>通化县</t>
  </si>
  <si>
    <t>集安市</t>
  </si>
  <si>
    <t>柳河县</t>
  </si>
  <si>
    <t>辉南县</t>
  </si>
  <si>
    <t>梅河口市</t>
  </si>
  <si>
    <t>全国文明城市提名城市宣传栏建设</t>
  </si>
  <si>
    <t>白山市</t>
  </si>
  <si>
    <t>其中：本级（含辖区）</t>
  </si>
  <si>
    <t xml:space="preserve">        江源区</t>
  </si>
  <si>
    <t>抚松县</t>
  </si>
  <si>
    <t>靖宇县</t>
  </si>
  <si>
    <t>长白县</t>
  </si>
  <si>
    <t>临江市</t>
  </si>
  <si>
    <t>白城市（含辖区）</t>
  </si>
  <si>
    <t>洮南市</t>
  </si>
  <si>
    <t>全国美丽乡村建设示范县宣传栏建设</t>
  </si>
  <si>
    <t>大安市</t>
  </si>
  <si>
    <t>镇赉县</t>
  </si>
  <si>
    <t>通榆县</t>
  </si>
  <si>
    <t>松原市（含辖区）</t>
  </si>
  <si>
    <t>前郭县</t>
  </si>
  <si>
    <t>长岭县</t>
  </si>
  <si>
    <t>乾安县</t>
  </si>
  <si>
    <t>扶余市</t>
  </si>
  <si>
    <t>延边州</t>
  </si>
  <si>
    <t>本级</t>
  </si>
  <si>
    <t>朝文一般图书和期刊出版补助（2017年）</t>
  </si>
  <si>
    <t>延吉市</t>
  </si>
  <si>
    <t>图们市</t>
  </si>
  <si>
    <t>龙井市</t>
  </si>
  <si>
    <t>和龙市</t>
  </si>
  <si>
    <t>汪清县</t>
  </si>
  <si>
    <t>安图县</t>
  </si>
  <si>
    <t>珲春市</t>
  </si>
  <si>
    <t>敦化市</t>
  </si>
  <si>
    <t>长白山管委会</t>
  </si>
  <si>
    <t>说明：一般性补助按因素分配，贫困村基层综合性文化中心设备购置补助标准3万元/村，农村文化广场建设补助标准10万元/村，广播电视费发展补助资金按固定标准补助。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</si>
</sst>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_ "/>
    <numFmt numFmtId="177" formatCode="#,##0_ "/>
  </numFmts>
  <fonts count="25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22" fillId="2" borderId="13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lef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77" fontId="4" fillId="3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09092708吉林 缺口县区测算1111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5"/>
  <sheetViews>
    <sheetView tabSelected="1" zoomScale="80" zoomScaleNormal="80" topLeftCell="A11" workbookViewId="0">
      <selection activeCell="K22" sqref="K22"/>
    </sheetView>
  </sheetViews>
  <sheetFormatPr defaultColWidth="9" defaultRowHeight="14.4"/>
  <cols>
    <col min="1" max="1" width="23.1666666666667" style="3" customWidth="1"/>
    <col min="2" max="2" width="8.40740740740741" style="3" customWidth="1"/>
    <col min="3" max="3" width="7.61111111111111" style="3" customWidth="1"/>
    <col min="4" max="4" width="9.37962962962963" style="3" customWidth="1"/>
    <col min="5" max="5" width="9.37962962962963" customWidth="1"/>
    <col min="6" max="7" width="9.37962962962963" hidden="1" customWidth="1"/>
    <col min="8" max="11" width="9.37962962962963" customWidth="1"/>
    <col min="12" max="12" width="7.61111111111111" customWidth="1"/>
    <col min="13" max="13" width="38.5555555555556" customWidth="1"/>
  </cols>
  <sheetData>
    <row r="1" ht="22" customHeight="1" spans="1:1">
      <c r="A1" s="4" t="s">
        <v>0</v>
      </c>
    </row>
    <row r="2" ht="3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4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0" t="s">
        <v>2</v>
      </c>
    </row>
    <row r="4" s="1" customFormat="1" ht="28.5" customHeight="1" spans="1:13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9"/>
      <c r="H4" s="10" t="s">
        <v>9</v>
      </c>
      <c r="I4" s="10"/>
      <c r="J4" s="13"/>
      <c r="K4" s="8" t="s">
        <v>10</v>
      </c>
      <c r="L4" s="31"/>
      <c r="M4" s="9"/>
    </row>
    <row r="5" s="1" customFormat="1" ht="30.95" customHeight="1" spans="1:13">
      <c r="A5" s="11"/>
      <c r="B5" s="12"/>
      <c r="C5" s="12"/>
      <c r="D5" s="13"/>
      <c r="E5" s="13"/>
      <c r="F5" s="13" t="s">
        <v>11</v>
      </c>
      <c r="G5" s="13" t="s">
        <v>12</v>
      </c>
      <c r="H5" s="10" t="s">
        <v>13</v>
      </c>
      <c r="I5" s="10" t="s">
        <v>14</v>
      </c>
      <c r="J5" s="13" t="s">
        <v>15</v>
      </c>
      <c r="K5" s="7" t="s">
        <v>16</v>
      </c>
      <c r="L5" s="7" t="s">
        <v>17</v>
      </c>
      <c r="M5" s="10" t="s">
        <v>18</v>
      </c>
    </row>
    <row r="6" s="1" customFormat="1" ht="20.1" customHeight="1" spans="1:13">
      <c r="A6" s="7" t="s">
        <v>4</v>
      </c>
      <c r="B6" s="14">
        <f ca="1">SUM(B7,B26)</f>
        <v>17440</v>
      </c>
      <c r="C6" s="14">
        <f t="shared" ref="C6:L6" si="0">SUM(C7,C26)</f>
        <v>4000</v>
      </c>
      <c r="D6" s="14">
        <f t="shared" si="0"/>
        <v>1179</v>
      </c>
      <c r="E6" s="14">
        <f t="shared" si="0"/>
        <v>4000</v>
      </c>
      <c r="F6" s="14">
        <f t="shared" si="0"/>
        <v>2000</v>
      </c>
      <c r="G6" s="14">
        <f t="shared" si="0"/>
        <v>2000</v>
      </c>
      <c r="H6" s="14">
        <f t="shared" si="0"/>
        <v>399</v>
      </c>
      <c r="I6" s="14">
        <f t="shared" si="0"/>
        <v>1077</v>
      </c>
      <c r="J6" s="14">
        <f t="shared" si="0"/>
        <v>1380</v>
      </c>
      <c r="K6" s="14">
        <f t="shared" si="0"/>
        <v>5405</v>
      </c>
      <c r="L6" s="14">
        <f t="shared" si="0"/>
        <v>0</v>
      </c>
      <c r="M6" s="14"/>
    </row>
    <row r="7" s="2" customFormat="1" ht="20.1" customHeight="1" spans="1:13">
      <c r="A7" s="15" t="s">
        <v>19</v>
      </c>
      <c r="B7" s="16">
        <f ca="1">SUM(B8,B10)</f>
        <v>5038</v>
      </c>
      <c r="C7" s="16">
        <f t="shared" ref="C7:L7" si="1">SUM(C8,C10)</f>
        <v>0</v>
      </c>
      <c r="D7" s="16">
        <f t="shared" si="1"/>
        <v>0</v>
      </c>
      <c r="E7" s="16">
        <f t="shared" si="1"/>
        <v>0</v>
      </c>
      <c r="F7" s="16">
        <f t="shared" si="1"/>
        <v>0</v>
      </c>
      <c r="G7" s="16">
        <f t="shared" si="1"/>
        <v>0</v>
      </c>
      <c r="H7" s="16">
        <f t="shared" si="1"/>
        <v>0</v>
      </c>
      <c r="I7" s="16">
        <f t="shared" si="1"/>
        <v>0</v>
      </c>
      <c r="J7" s="16">
        <f t="shared" si="1"/>
        <v>369</v>
      </c>
      <c r="K7" s="16">
        <f t="shared" si="1"/>
        <v>4669</v>
      </c>
      <c r="L7" s="16">
        <f t="shared" si="1"/>
        <v>0</v>
      </c>
      <c r="M7" s="18"/>
    </row>
    <row r="8" s="2" customFormat="1" ht="20.1" customHeight="1" spans="1:13">
      <c r="A8" s="17" t="s">
        <v>20</v>
      </c>
      <c r="B8" s="18">
        <f ca="1">SUM(B9)</f>
        <v>429</v>
      </c>
      <c r="C8" s="18">
        <f t="shared" ref="C8:L8" si="2">SUM(C9)</f>
        <v>0</v>
      </c>
      <c r="D8" s="18">
        <f t="shared" si="2"/>
        <v>0</v>
      </c>
      <c r="E8" s="18">
        <f t="shared" si="2"/>
        <v>0</v>
      </c>
      <c r="F8" s="18">
        <f t="shared" si="2"/>
        <v>0</v>
      </c>
      <c r="G8" s="18">
        <f t="shared" si="2"/>
        <v>0</v>
      </c>
      <c r="H8" s="18">
        <f t="shared" si="2"/>
        <v>0</v>
      </c>
      <c r="I8" s="18">
        <f t="shared" si="2"/>
        <v>0</v>
      </c>
      <c r="J8" s="18">
        <f t="shared" si="2"/>
        <v>0</v>
      </c>
      <c r="K8" s="18">
        <f t="shared" si="2"/>
        <v>429</v>
      </c>
      <c r="L8" s="18">
        <f t="shared" si="2"/>
        <v>0</v>
      </c>
      <c r="M8" s="18"/>
    </row>
    <row r="9" s="2" customFormat="1" ht="213" customHeight="1" spans="1:13">
      <c r="A9" s="19" t="s">
        <v>21</v>
      </c>
      <c r="B9" s="20">
        <f ca="1">SUM(C9:C9:E9,H9:K9)</f>
        <v>429</v>
      </c>
      <c r="C9" s="20"/>
      <c r="D9" s="14"/>
      <c r="E9" s="20"/>
      <c r="F9" s="20"/>
      <c r="G9" s="20"/>
      <c r="H9" s="20"/>
      <c r="I9" s="20"/>
      <c r="J9" s="20"/>
      <c r="K9" s="20">
        <v>429</v>
      </c>
      <c r="L9" s="20"/>
      <c r="M9" s="32" t="s">
        <v>22</v>
      </c>
    </row>
    <row r="10" s="2" customFormat="1" ht="20.1" customHeight="1" spans="1:13">
      <c r="A10" s="17" t="s">
        <v>23</v>
      </c>
      <c r="B10" s="18">
        <f ca="1">SUM(B11:B25)</f>
        <v>4609</v>
      </c>
      <c r="C10" s="18">
        <f t="shared" ref="C10:L10" si="3">SUM(C11:C25)</f>
        <v>0</v>
      </c>
      <c r="D10" s="18">
        <f t="shared" si="3"/>
        <v>0</v>
      </c>
      <c r="E10" s="18">
        <f t="shared" si="3"/>
        <v>0</v>
      </c>
      <c r="F10" s="18">
        <f t="shared" si="3"/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369</v>
      </c>
      <c r="K10" s="18">
        <f t="shared" si="3"/>
        <v>4240</v>
      </c>
      <c r="L10" s="18">
        <f t="shared" si="3"/>
        <v>0</v>
      </c>
      <c r="M10" s="18"/>
    </row>
    <row r="11" s="2" customFormat="1" ht="54" customHeight="1" spans="1:13">
      <c r="A11" s="19" t="s">
        <v>24</v>
      </c>
      <c r="B11" s="20">
        <f ca="1">SUM(C11:C11:E11,H11:K11)</f>
        <v>2240</v>
      </c>
      <c r="C11" s="20"/>
      <c r="D11" s="14"/>
      <c r="E11" s="20"/>
      <c r="F11" s="20"/>
      <c r="G11" s="20"/>
      <c r="H11" s="20"/>
      <c r="I11" s="20"/>
      <c r="J11" s="20"/>
      <c r="K11" s="20">
        <v>2240</v>
      </c>
      <c r="L11" s="20" t="s">
        <v>25</v>
      </c>
      <c r="M11" s="32" t="s">
        <v>26</v>
      </c>
    </row>
    <row r="12" s="1" customFormat="1" ht="30" customHeight="1" spans="1:13">
      <c r="A12" s="21" t="s">
        <v>27</v>
      </c>
      <c r="B12" s="20">
        <f ca="1" t="shared" ref="B12:B25" si="4">SUM(C12:C12:E12,H12:K12)</f>
        <v>34</v>
      </c>
      <c r="C12" s="22"/>
      <c r="D12" s="14"/>
      <c r="E12" s="14"/>
      <c r="F12" s="14"/>
      <c r="G12" s="14"/>
      <c r="H12" s="10"/>
      <c r="I12" s="10"/>
      <c r="J12" s="10">
        <v>34</v>
      </c>
      <c r="K12" s="14"/>
      <c r="L12" s="14"/>
      <c r="M12" s="33" t="s">
        <v>28</v>
      </c>
    </row>
    <row r="13" s="1" customFormat="1" ht="30" customHeight="1" spans="1:13">
      <c r="A13" s="21" t="s">
        <v>29</v>
      </c>
      <c r="B13" s="20">
        <f ca="1" t="shared" si="4"/>
        <v>34</v>
      </c>
      <c r="C13" s="22"/>
      <c r="D13" s="14"/>
      <c r="E13" s="14"/>
      <c r="F13" s="14"/>
      <c r="G13" s="14"/>
      <c r="H13" s="10"/>
      <c r="I13" s="10"/>
      <c r="J13" s="10">
        <v>34</v>
      </c>
      <c r="K13" s="14"/>
      <c r="L13" s="14"/>
      <c r="M13" s="29" t="s">
        <v>30</v>
      </c>
    </row>
    <row r="14" s="1" customFormat="1" ht="20.1" customHeight="1" spans="1:13">
      <c r="A14" s="21" t="s">
        <v>31</v>
      </c>
      <c r="B14" s="20">
        <f ca="1" t="shared" si="4"/>
        <v>26</v>
      </c>
      <c r="C14" s="22"/>
      <c r="D14" s="14"/>
      <c r="E14" s="14"/>
      <c r="F14" s="14"/>
      <c r="G14" s="14"/>
      <c r="H14" s="10"/>
      <c r="I14" s="10"/>
      <c r="J14" s="10">
        <v>26</v>
      </c>
      <c r="K14" s="14"/>
      <c r="L14" s="14"/>
      <c r="M14" s="29" t="s">
        <v>30</v>
      </c>
    </row>
    <row r="15" s="1" customFormat="1" ht="20.1" customHeight="1" spans="1:13">
      <c r="A15" s="21" t="s">
        <v>32</v>
      </c>
      <c r="B15" s="20">
        <f ca="1" t="shared" si="4"/>
        <v>20</v>
      </c>
      <c r="C15" s="22"/>
      <c r="D15" s="14"/>
      <c r="E15" s="14"/>
      <c r="F15" s="14"/>
      <c r="G15" s="14"/>
      <c r="H15" s="10"/>
      <c r="I15" s="10"/>
      <c r="J15" s="10">
        <v>20</v>
      </c>
      <c r="K15" s="14"/>
      <c r="L15" s="14"/>
      <c r="M15" s="29" t="s">
        <v>30</v>
      </c>
    </row>
    <row r="16" s="1" customFormat="1" ht="20.1" customHeight="1" spans="1:13">
      <c r="A16" s="21" t="s">
        <v>33</v>
      </c>
      <c r="B16" s="20">
        <f ca="1" t="shared" si="4"/>
        <v>34</v>
      </c>
      <c r="C16" s="22"/>
      <c r="D16" s="14"/>
      <c r="E16" s="14"/>
      <c r="F16" s="14"/>
      <c r="G16" s="14"/>
      <c r="H16" s="10"/>
      <c r="I16" s="10"/>
      <c r="J16" s="10">
        <v>34</v>
      </c>
      <c r="K16" s="14"/>
      <c r="L16" s="14"/>
      <c r="M16" s="29" t="s">
        <v>30</v>
      </c>
    </row>
    <row r="17" s="1" customFormat="1" ht="32" customHeight="1" spans="1:13">
      <c r="A17" s="21" t="s">
        <v>34</v>
      </c>
      <c r="B17" s="20">
        <f ca="1" t="shared" si="4"/>
        <v>13</v>
      </c>
      <c r="C17" s="22"/>
      <c r="D17" s="14"/>
      <c r="E17" s="14"/>
      <c r="F17" s="14"/>
      <c r="G17" s="14"/>
      <c r="H17" s="10"/>
      <c r="I17" s="10"/>
      <c r="J17" s="10">
        <v>13</v>
      </c>
      <c r="K17" s="14"/>
      <c r="L17" s="14"/>
      <c r="M17" s="29" t="s">
        <v>30</v>
      </c>
    </row>
    <row r="18" s="1" customFormat="1" ht="20.1" customHeight="1" spans="1:13">
      <c r="A18" s="21" t="s">
        <v>35</v>
      </c>
      <c r="B18" s="20">
        <f ca="1" t="shared" si="4"/>
        <v>18</v>
      </c>
      <c r="C18" s="22"/>
      <c r="D18" s="14"/>
      <c r="E18" s="14"/>
      <c r="F18" s="14"/>
      <c r="G18" s="14"/>
      <c r="H18" s="10"/>
      <c r="I18" s="10"/>
      <c r="J18" s="10">
        <v>18</v>
      </c>
      <c r="K18" s="14"/>
      <c r="L18" s="14"/>
      <c r="M18" s="29" t="s">
        <v>30</v>
      </c>
    </row>
    <row r="19" s="1" customFormat="1" ht="20.1" customHeight="1" spans="1:13">
      <c r="A19" s="21" t="s">
        <v>36</v>
      </c>
      <c r="B19" s="20">
        <f ca="1" t="shared" si="4"/>
        <v>31</v>
      </c>
      <c r="C19" s="22"/>
      <c r="D19" s="14"/>
      <c r="E19" s="14"/>
      <c r="F19" s="14"/>
      <c r="G19" s="14"/>
      <c r="H19" s="10"/>
      <c r="I19" s="10"/>
      <c r="J19" s="10">
        <v>31</v>
      </c>
      <c r="K19" s="14"/>
      <c r="L19" s="14"/>
      <c r="M19" s="29" t="s">
        <v>30</v>
      </c>
    </row>
    <row r="20" s="1" customFormat="1" ht="36" customHeight="1" spans="1:13">
      <c r="A20" s="21" t="s">
        <v>37</v>
      </c>
      <c r="B20" s="20">
        <f ca="1" t="shared" si="4"/>
        <v>18</v>
      </c>
      <c r="C20" s="22"/>
      <c r="D20" s="14"/>
      <c r="E20" s="14"/>
      <c r="F20" s="14"/>
      <c r="G20" s="14"/>
      <c r="H20" s="10"/>
      <c r="I20" s="10"/>
      <c r="J20" s="10">
        <v>18</v>
      </c>
      <c r="K20" s="14"/>
      <c r="L20" s="14"/>
      <c r="M20" s="29" t="s">
        <v>30</v>
      </c>
    </row>
    <row r="21" s="1" customFormat="1" ht="39" customHeight="1" spans="1:13">
      <c r="A21" s="21" t="s">
        <v>38</v>
      </c>
      <c r="B21" s="20">
        <f ca="1" t="shared" si="4"/>
        <v>31</v>
      </c>
      <c r="C21" s="22"/>
      <c r="D21" s="14"/>
      <c r="E21" s="14"/>
      <c r="F21" s="14"/>
      <c r="G21" s="14"/>
      <c r="H21" s="10"/>
      <c r="I21" s="10"/>
      <c r="J21" s="10">
        <v>31</v>
      </c>
      <c r="K21" s="14"/>
      <c r="L21" s="14"/>
      <c r="M21" s="29" t="s">
        <v>30</v>
      </c>
    </row>
    <row r="22" s="1" customFormat="1" ht="39" customHeight="1" spans="1:13">
      <c r="A22" s="21" t="s">
        <v>39</v>
      </c>
      <c r="B22" s="20">
        <f ca="1" t="shared" si="4"/>
        <v>39</v>
      </c>
      <c r="C22" s="22"/>
      <c r="D22" s="14"/>
      <c r="E22" s="14"/>
      <c r="F22" s="14"/>
      <c r="G22" s="14"/>
      <c r="H22" s="10"/>
      <c r="I22" s="10"/>
      <c r="J22" s="10">
        <v>39</v>
      </c>
      <c r="K22" s="14"/>
      <c r="L22" s="14"/>
      <c r="M22" s="29" t="s">
        <v>30</v>
      </c>
    </row>
    <row r="23" s="1" customFormat="1" ht="48" customHeight="1" spans="1:13">
      <c r="A23" s="21" t="s">
        <v>40</v>
      </c>
      <c r="B23" s="20">
        <f ca="1" t="shared" si="4"/>
        <v>71</v>
      </c>
      <c r="C23" s="22"/>
      <c r="D23" s="14"/>
      <c r="E23" s="14"/>
      <c r="F23" s="14"/>
      <c r="G23" s="14"/>
      <c r="H23" s="10"/>
      <c r="I23" s="10"/>
      <c r="J23" s="10">
        <v>71</v>
      </c>
      <c r="K23" s="14"/>
      <c r="L23" s="14"/>
      <c r="M23" s="29" t="s">
        <v>30</v>
      </c>
    </row>
    <row r="24" s="1" customFormat="1" ht="42" customHeight="1" spans="1:13">
      <c r="A24" s="23" t="s">
        <v>41</v>
      </c>
      <c r="B24" s="20">
        <f ca="1" t="shared" si="4"/>
        <v>1600</v>
      </c>
      <c r="C24" s="22"/>
      <c r="D24" s="14"/>
      <c r="E24" s="14"/>
      <c r="F24" s="14"/>
      <c r="G24" s="14"/>
      <c r="H24" s="10"/>
      <c r="I24" s="10"/>
      <c r="J24" s="10"/>
      <c r="K24" s="14">
        <v>1600</v>
      </c>
      <c r="L24" s="14" t="s">
        <v>25</v>
      </c>
      <c r="M24" s="34" t="s">
        <v>42</v>
      </c>
    </row>
    <row r="25" s="1" customFormat="1" ht="42" customHeight="1" spans="1:13">
      <c r="A25" s="23" t="s">
        <v>43</v>
      </c>
      <c r="B25" s="20">
        <f ca="1" t="shared" si="4"/>
        <v>400</v>
      </c>
      <c r="C25" s="22"/>
      <c r="D25" s="14"/>
      <c r="E25" s="14"/>
      <c r="F25" s="14"/>
      <c r="G25" s="14"/>
      <c r="H25" s="10"/>
      <c r="I25" s="10"/>
      <c r="J25" s="10"/>
      <c r="K25" s="14">
        <v>400</v>
      </c>
      <c r="L25" s="14" t="s">
        <v>25</v>
      </c>
      <c r="M25" s="34" t="s">
        <v>44</v>
      </c>
    </row>
    <row r="26" s="2" customFormat="1" ht="20.1" customHeight="1" spans="1:13">
      <c r="A26" s="24" t="s">
        <v>45</v>
      </c>
      <c r="B26" s="25">
        <f ca="1">SUM(B27,B31,B32,B33,B34,B35,B36,B37,B38,B39,B40,B41,B42,B43,B44,B45,B46,B47,B48,B49,B50,B51,B52,B53,B54,B57,B58,B59,B60,B61,B62,B63,B64,B65,B66,B67,B68,B69,B70,B71,B81)</f>
        <v>12402</v>
      </c>
      <c r="C26" s="25">
        <f>SUM(C27,C31,C32,C33,C34,C35,C36,C37,C38,C39,C40,C41,C42,C43,C44,C45,C46,C47,C48,C49,C50,C51,C52,C53,C54,C57,C58,C59,C60,C61,C62,C63,C64,C65,C66,C67,C68,C69,C70,C71,C81)</f>
        <v>4000</v>
      </c>
      <c r="D26" s="25">
        <f t="shared" ref="C26:M26" si="5">SUM(D27,D31,D32,D33,D34,D35,D36,D37,D38,D39,D40,D41,D42,D43,D44,D45,D46,D47,D48,D49,D50,D51,D52,D53,D54,D57,D58,D59,D60,D61,D62,D63,D64,D65,D66,D67,D68,D69,D70,D71,D81)</f>
        <v>1179</v>
      </c>
      <c r="E26" s="25">
        <f t="shared" si="5"/>
        <v>4000</v>
      </c>
      <c r="F26" s="25">
        <f t="shared" si="5"/>
        <v>2000</v>
      </c>
      <c r="G26" s="25">
        <f t="shared" si="5"/>
        <v>2000</v>
      </c>
      <c r="H26" s="25">
        <f t="shared" si="5"/>
        <v>399</v>
      </c>
      <c r="I26" s="25">
        <f t="shared" si="5"/>
        <v>1077</v>
      </c>
      <c r="J26" s="25">
        <f t="shared" si="5"/>
        <v>1011</v>
      </c>
      <c r="K26" s="25">
        <f t="shared" si="5"/>
        <v>736</v>
      </c>
      <c r="L26" s="25">
        <f t="shared" si="5"/>
        <v>0</v>
      </c>
      <c r="M26" s="25">
        <f t="shared" si="5"/>
        <v>0</v>
      </c>
    </row>
    <row r="27" s="2" customFormat="1" ht="20.1" customHeight="1" spans="1:13">
      <c r="A27" s="26" t="s">
        <v>46</v>
      </c>
      <c r="B27" s="25">
        <f ca="1">SUM(B28:B30)</f>
        <v>848.5</v>
      </c>
      <c r="C27" s="25">
        <f t="shared" ref="C27:G27" si="6">SUM(C28:C30)</f>
        <v>329</v>
      </c>
      <c r="D27" s="25">
        <f t="shared" si="6"/>
        <v>18</v>
      </c>
      <c r="E27" s="25">
        <f t="shared" si="6"/>
        <v>430</v>
      </c>
      <c r="F27" s="25">
        <f t="shared" si="6"/>
        <v>170</v>
      </c>
      <c r="G27" s="25">
        <f t="shared" si="6"/>
        <v>260</v>
      </c>
      <c r="H27" s="25">
        <v>10.5</v>
      </c>
      <c r="I27" s="25">
        <v>35</v>
      </c>
      <c r="J27" s="25">
        <v>26</v>
      </c>
      <c r="K27" s="25"/>
      <c r="L27" s="25"/>
      <c r="M27" s="25">
        <f>SUM(M28,M29,M30)</f>
        <v>0</v>
      </c>
    </row>
    <row r="28" s="1" customFormat="1" ht="20.1" customHeight="1" spans="1:13">
      <c r="A28" s="27" t="s">
        <v>47</v>
      </c>
      <c r="B28" s="20">
        <f ca="1">SUM(C28:C28:E28,H28:K28)</f>
        <v>402.5</v>
      </c>
      <c r="C28" s="28">
        <v>192</v>
      </c>
      <c r="D28" s="14"/>
      <c r="E28" s="29">
        <f>SUM(F28:G28)</f>
        <v>200</v>
      </c>
      <c r="F28" s="29">
        <v>70</v>
      </c>
      <c r="G28" s="29">
        <v>130</v>
      </c>
      <c r="H28" s="22">
        <v>10.5</v>
      </c>
      <c r="I28" s="22"/>
      <c r="J28" s="29"/>
      <c r="K28" s="22"/>
      <c r="L28" s="22"/>
      <c r="M28" s="22"/>
    </row>
    <row r="29" s="1" customFormat="1" ht="20.1" customHeight="1" spans="1:13">
      <c r="A29" s="27" t="s">
        <v>48</v>
      </c>
      <c r="B29" s="20">
        <f ca="1" t="shared" ref="B29:B53" si="7">SUM(C29:C29:E29,H29:K29)</f>
        <v>185</v>
      </c>
      <c r="C29" s="28">
        <v>73</v>
      </c>
      <c r="D29" s="14"/>
      <c r="E29" s="29">
        <f t="shared" ref="E29:E53" si="8">SUM(F29:G29)</f>
        <v>80</v>
      </c>
      <c r="F29" s="29">
        <v>20</v>
      </c>
      <c r="G29" s="29">
        <v>60</v>
      </c>
      <c r="H29" s="29"/>
      <c r="I29" s="29">
        <v>19</v>
      </c>
      <c r="J29" s="22">
        <v>13</v>
      </c>
      <c r="K29" s="22"/>
      <c r="L29" s="22"/>
      <c r="M29" s="22"/>
    </row>
    <row r="30" s="1" customFormat="1" ht="20.1" customHeight="1" spans="1:13">
      <c r="A30" s="27" t="s">
        <v>49</v>
      </c>
      <c r="B30" s="20">
        <f ca="1" t="shared" si="7"/>
        <v>261</v>
      </c>
      <c r="C30" s="28">
        <v>64</v>
      </c>
      <c r="D30" s="14">
        <v>18</v>
      </c>
      <c r="E30" s="29">
        <f t="shared" si="8"/>
        <v>150</v>
      </c>
      <c r="F30" s="29">
        <v>80</v>
      </c>
      <c r="G30" s="29">
        <v>70</v>
      </c>
      <c r="H30" s="29"/>
      <c r="I30" s="29">
        <v>16</v>
      </c>
      <c r="J30" s="22">
        <v>13</v>
      </c>
      <c r="K30" s="22"/>
      <c r="L30" s="22"/>
      <c r="M30" s="22"/>
    </row>
    <row r="31" s="1" customFormat="1" ht="20.1" customHeight="1" spans="1:13">
      <c r="A31" s="27" t="s">
        <v>50</v>
      </c>
      <c r="B31" s="20">
        <f ca="1" t="shared" si="7"/>
        <v>398</v>
      </c>
      <c r="C31" s="28">
        <v>111</v>
      </c>
      <c r="D31" s="14">
        <v>30</v>
      </c>
      <c r="E31" s="29">
        <f t="shared" si="8"/>
        <v>190</v>
      </c>
      <c r="F31" s="29">
        <v>140</v>
      </c>
      <c r="G31" s="29">
        <v>50</v>
      </c>
      <c r="H31" s="22">
        <v>14</v>
      </c>
      <c r="I31" s="22">
        <v>22</v>
      </c>
      <c r="J31" s="29">
        <v>31</v>
      </c>
      <c r="K31" s="22"/>
      <c r="L31" s="22"/>
      <c r="M31" s="22"/>
    </row>
    <row r="32" s="1" customFormat="1" ht="20.1" customHeight="1" spans="1:13">
      <c r="A32" s="27" t="s">
        <v>51</v>
      </c>
      <c r="B32" s="20">
        <f ca="1" t="shared" si="7"/>
        <v>342</v>
      </c>
      <c r="C32" s="28">
        <v>90</v>
      </c>
      <c r="D32" s="14">
        <v>27</v>
      </c>
      <c r="E32" s="29">
        <f t="shared" si="8"/>
        <v>170</v>
      </c>
      <c r="F32" s="29">
        <v>120</v>
      </c>
      <c r="G32" s="29">
        <v>50</v>
      </c>
      <c r="H32" s="22"/>
      <c r="I32" s="22">
        <v>29</v>
      </c>
      <c r="J32" s="22">
        <v>26</v>
      </c>
      <c r="K32" s="22"/>
      <c r="L32" s="22"/>
      <c r="M32" s="22"/>
    </row>
    <row r="33" s="1" customFormat="1" ht="20.1" customHeight="1" spans="1:13">
      <c r="A33" s="27" t="s">
        <v>52</v>
      </c>
      <c r="B33" s="20">
        <f ca="1" t="shared" si="7"/>
        <v>348</v>
      </c>
      <c r="C33" s="28">
        <v>102</v>
      </c>
      <c r="D33" s="14">
        <v>21</v>
      </c>
      <c r="E33" s="29">
        <f t="shared" si="8"/>
        <v>200</v>
      </c>
      <c r="F33" s="29">
        <v>140</v>
      </c>
      <c r="G33" s="29">
        <v>60</v>
      </c>
      <c r="H33" s="22"/>
      <c r="I33" s="22">
        <v>12</v>
      </c>
      <c r="J33" s="22">
        <v>13</v>
      </c>
      <c r="K33" s="22"/>
      <c r="L33" s="22"/>
      <c r="M33" s="22"/>
    </row>
    <row r="34" s="1" customFormat="1" ht="20.1" customHeight="1" spans="1:13">
      <c r="A34" s="27" t="s">
        <v>53</v>
      </c>
      <c r="B34" s="20">
        <f ca="1" t="shared" si="7"/>
        <v>411.3</v>
      </c>
      <c r="C34" s="28">
        <v>127</v>
      </c>
      <c r="D34" s="14"/>
      <c r="E34" s="29">
        <f t="shared" si="8"/>
        <v>170</v>
      </c>
      <c r="F34" s="29">
        <v>80</v>
      </c>
      <c r="G34" s="29">
        <v>90</v>
      </c>
      <c r="H34" s="22">
        <v>48.3</v>
      </c>
      <c r="I34" s="22">
        <v>20</v>
      </c>
      <c r="J34" s="29">
        <v>46</v>
      </c>
      <c r="K34" s="22"/>
      <c r="L34" s="22"/>
      <c r="M34" s="22"/>
    </row>
    <row r="35" s="1" customFormat="1" ht="20.1" customHeight="1" spans="1:13">
      <c r="A35" s="27" t="s">
        <v>54</v>
      </c>
      <c r="B35" s="20">
        <f ca="1" t="shared" si="7"/>
        <v>239</v>
      </c>
      <c r="C35" s="28">
        <v>80</v>
      </c>
      <c r="D35" s="14">
        <v>18</v>
      </c>
      <c r="E35" s="29">
        <f t="shared" si="8"/>
        <v>120</v>
      </c>
      <c r="F35" s="29">
        <v>40</v>
      </c>
      <c r="G35" s="29">
        <v>80</v>
      </c>
      <c r="H35" s="22"/>
      <c r="I35" s="22">
        <v>8</v>
      </c>
      <c r="J35" s="29">
        <v>13</v>
      </c>
      <c r="K35" s="22"/>
      <c r="L35" s="22"/>
      <c r="M35" s="22"/>
    </row>
    <row r="36" s="1" customFormat="1" ht="20.1" customHeight="1" spans="1:13">
      <c r="A36" s="27" t="s">
        <v>55</v>
      </c>
      <c r="B36" s="20">
        <f ca="1" t="shared" si="7"/>
        <v>305</v>
      </c>
      <c r="C36" s="28">
        <v>86</v>
      </c>
      <c r="D36" s="14">
        <v>21</v>
      </c>
      <c r="E36" s="29">
        <f t="shared" si="8"/>
        <v>130</v>
      </c>
      <c r="F36" s="29">
        <v>100</v>
      </c>
      <c r="G36" s="29">
        <v>30</v>
      </c>
      <c r="H36" s="22">
        <v>14</v>
      </c>
      <c r="I36" s="22">
        <v>28</v>
      </c>
      <c r="J36" s="29">
        <v>26</v>
      </c>
      <c r="K36" s="22"/>
      <c r="L36" s="22"/>
      <c r="M36" s="22"/>
    </row>
    <row r="37" s="1" customFormat="1" ht="20.1" customHeight="1" spans="1:13">
      <c r="A37" s="27" t="s">
        <v>56</v>
      </c>
      <c r="B37" s="20">
        <f ca="1" t="shared" si="7"/>
        <v>245</v>
      </c>
      <c r="C37" s="28">
        <v>87</v>
      </c>
      <c r="D37" s="14">
        <v>18</v>
      </c>
      <c r="E37" s="29">
        <f t="shared" si="8"/>
        <v>140</v>
      </c>
      <c r="F37" s="29">
        <v>70</v>
      </c>
      <c r="G37" s="29">
        <v>70</v>
      </c>
      <c r="H37" s="22"/>
      <c r="I37" s="22"/>
      <c r="J37" s="29"/>
      <c r="K37" s="22"/>
      <c r="L37" s="22"/>
      <c r="M37" s="22"/>
    </row>
    <row r="38" s="1" customFormat="1" ht="20.1" customHeight="1" spans="1:13">
      <c r="A38" s="27" t="s">
        <v>57</v>
      </c>
      <c r="B38" s="20">
        <f ca="1" t="shared" si="7"/>
        <v>255</v>
      </c>
      <c r="C38" s="28">
        <v>85</v>
      </c>
      <c r="D38" s="14">
        <v>18</v>
      </c>
      <c r="E38" s="29">
        <f t="shared" si="8"/>
        <v>120</v>
      </c>
      <c r="F38" s="29">
        <v>70</v>
      </c>
      <c r="G38" s="29">
        <v>50</v>
      </c>
      <c r="H38" s="22"/>
      <c r="I38" s="22">
        <v>19</v>
      </c>
      <c r="J38" s="29">
        <v>13</v>
      </c>
      <c r="K38" s="22"/>
      <c r="L38" s="22"/>
      <c r="M38" s="22"/>
    </row>
    <row r="39" s="1" customFormat="1" ht="20.1" customHeight="1" spans="1:13">
      <c r="A39" s="27" t="s">
        <v>58</v>
      </c>
      <c r="B39" s="20">
        <f ca="1" t="shared" si="7"/>
        <v>183</v>
      </c>
      <c r="C39" s="28">
        <v>76</v>
      </c>
      <c r="D39" s="14"/>
      <c r="E39" s="29">
        <f t="shared" si="8"/>
        <v>80</v>
      </c>
      <c r="F39" s="29">
        <v>40</v>
      </c>
      <c r="G39" s="29">
        <v>40</v>
      </c>
      <c r="H39" s="29"/>
      <c r="I39" s="29">
        <v>14</v>
      </c>
      <c r="J39" s="22">
        <v>13</v>
      </c>
      <c r="K39" s="22"/>
      <c r="L39" s="22"/>
      <c r="M39" s="22"/>
    </row>
    <row r="40" s="1" customFormat="1" ht="20.1" customHeight="1" spans="1:13">
      <c r="A40" s="27" t="s">
        <v>59</v>
      </c>
      <c r="B40" s="20">
        <f ca="1" t="shared" si="7"/>
        <v>323</v>
      </c>
      <c r="C40" s="28">
        <v>56</v>
      </c>
      <c r="D40" s="14"/>
      <c r="E40" s="29">
        <f t="shared" si="8"/>
        <v>130</v>
      </c>
      <c r="F40" s="29">
        <v>40</v>
      </c>
      <c r="G40" s="29">
        <v>90</v>
      </c>
      <c r="H40" s="22">
        <v>52</v>
      </c>
      <c r="I40" s="22">
        <v>50</v>
      </c>
      <c r="J40" s="29">
        <v>35</v>
      </c>
      <c r="K40" s="22"/>
      <c r="L40" s="22"/>
      <c r="M40" s="22"/>
    </row>
    <row r="41" s="1" customFormat="1" ht="20.1" customHeight="1" spans="1:13">
      <c r="A41" s="27" t="s">
        <v>60</v>
      </c>
      <c r="B41" s="20">
        <f ca="1" t="shared" si="7"/>
        <v>372</v>
      </c>
      <c r="C41" s="28">
        <v>94</v>
      </c>
      <c r="D41" s="14">
        <v>33</v>
      </c>
      <c r="E41" s="29">
        <f t="shared" si="8"/>
        <v>210</v>
      </c>
      <c r="F41" s="29">
        <v>150</v>
      </c>
      <c r="G41" s="29">
        <v>60</v>
      </c>
      <c r="H41" s="22">
        <v>14</v>
      </c>
      <c r="I41" s="22">
        <v>8</v>
      </c>
      <c r="J41" s="29">
        <v>13</v>
      </c>
      <c r="K41" s="22"/>
      <c r="L41" s="22"/>
      <c r="M41" s="22"/>
    </row>
    <row r="42" s="1" customFormat="1" ht="20.1" customHeight="1" spans="1:13">
      <c r="A42" s="27" t="s">
        <v>61</v>
      </c>
      <c r="B42" s="20">
        <f ca="1" t="shared" si="7"/>
        <v>168.2</v>
      </c>
      <c r="C42" s="28">
        <v>79</v>
      </c>
      <c r="D42" s="14">
        <v>42</v>
      </c>
      <c r="E42" s="29">
        <f t="shared" si="8"/>
        <v>0</v>
      </c>
      <c r="F42" s="29"/>
      <c r="G42" s="29"/>
      <c r="H42" s="22">
        <v>19.2</v>
      </c>
      <c r="I42" s="22">
        <v>15</v>
      </c>
      <c r="J42" s="29">
        <v>13</v>
      </c>
      <c r="K42" s="22"/>
      <c r="L42" s="22"/>
      <c r="M42" s="22"/>
    </row>
    <row r="43" s="1" customFormat="1" ht="20.1" customHeight="1" spans="1:13">
      <c r="A43" s="27" t="s">
        <v>62</v>
      </c>
      <c r="B43" s="20">
        <f ca="1" t="shared" si="7"/>
        <v>127</v>
      </c>
      <c r="C43" s="28">
        <v>79</v>
      </c>
      <c r="D43" s="14">
        <v>21</v>
      </c>
      <c r="E43" s="29">
        <f t="shared" si="8"/>
        <v>0</v>
      </c>
      <c r="F43" s="29"/>
      <c r="G43" s="29"/>
      <c r="H43" s="22"/>
      <c r="I43" s="22">
        <v>14</v>
      </c>
      <c r="J43" s="29">
        <v>13</v>
      </c>
      <c r="K43" s="22"/>
      <c r="L43" s="22"/>
      <c r="M43" s="22"/>
    </row>
    <row r="44" s="1" customFormat="1" ht="20.1" customHeight="1" spans="1:13">
      <c r="A44" s="27" t="s">
        <v>63</v>
      </c>
      <c r="B44" s="20">
        <f ca="1" t="shared" si="7"/>
        <v>421</v>
      </c>
      <c r="C44" s="28">
        <v>95</v>
      </c>
      <c r="D44" s="14"/>
      <c r="E44" s="29">
        <f t="shared" si="8"/>
        <v>280</v>
      </c>
      <c r="F44" s="29">
        <v>120</v>
      </c>
      <c r="G44" s="29">
        <v>160</v>
      </c>
      <c r="H44" s="22">
        <v>15</v>
      </c>
      <c r="I44" s="22">
        <v>18</v>
      </c>
      <c r="J44" s="29">
        <v>13</v>
      </c>
      <c r="K44" s="22"/>
      <c r="L44" s="22"/>
      <c r="M44" s="22"/>
    </row>
    <row r="45" s="1" customFormat="1" ht="20.1" customHeight="1" spans="1:13">
      <c r="A45" s="27" t="s">
        <v>64</v>
      </c>
      <c r="B45" s="20">
        <f ca="1" t="shared" si="7"/>
        <v>149.2</v>
      </c>
      <c r="C45" s="28">
        <v>54</v>
      </c>
      <c r="D45" s="14"/>
      <c r="E45" s="29">
        <f t="shared" si="8"/>
        <v>60</v>
      </c>
      <c r="F45" s="29">
        <v>20</v>
      </c>
      <c r="G45" s="29">
        <v>40</v>
      </c>
      <c r="H45" s="22">
        <v>35.2</v>
      </c>
      <c r="I45" s="22"/>
      <c r="J45" s="29"/>
      <c r="K45" s="22"/>
      <c r="L45" s="22"/>
      <c r="M45" s="22"/>
    </row>
    <row r="46" s="1" customFormat="1" ht="20.1" customHeight="1" spans="1:13">
      <c r="A46" s="27" t="s">
        <v>65</v>
      </c>
      <c r="B46" s="20">
        <f ca="1" t="shared" si="7"/>
        <v>268</v>
      </c>
      <c r="C46" s="28">
        <v>84</v>
      </c>
      <c r="D46" s="14">
        <v>15</v>
      </c>
      <c r="E46" s="29">
        <f t="shared" si="8"/>
        <v>140</v>
      </c>
      <c r="F46" s="29">
        <v>80</v>
      </c>
      <c r="G46" s="29">
        <v>60</v>
      </c>
      <c r="H46" s="22"/>
      <c r="I46" s="22">
        <v>16</v>
      </c>
      <c r="J46" s="29">
        <v>13</v>
      </c>
      <c r="K46" s="22"/>
      <c r="L46" s="22"/>
      <c r="M46" s="22"/>
    </row>
    <row r="47" s="1" customFormat="1" ht="20.1" customHeight="1" spans="1:13">
      <c r="A47" s="27" t="s">
        <v>66</v>
      </c>
      <c r="B47" s="20">
        <f ca="1" t="shared" si="7"/>
        <v>222</v>
      </c>
      <c r="C47" s="28">
        <v>77</v>
      </c>
      <c r="D47" s="14">
        <v>18</v>
      </c>
      <c r="E47" s="29">
        <f t="shared" si="8"/>
        <v>120</v>
      </c>
      <c r="F47" s="29">
        <v>70</v>
      </c>
      <c r="G47" s="29">
        <v>50</v>
      </c>
      <c r="H47" s="22"/>
      <c r="I47" s="22"/>
      <c r="J47" s="29">
        <v>7</v>
      </c>
      <c r="K47" s="22"/>
      <c r="L47" s="22"/>
      <c r="M47" s="22"/>
    </row>
    <row r="48" s="1" customFormat="1" ht="20.1" customHeight="1" spans="1:13">
      <c r="A48" s="27" t="s">
        <v>67</v>
      </c>
      <c r="B48" s="20">
        <f ca="1" t="shared" si="7"/>
        <v>205.4</v>
      </c>
      <c r="C48" s="28">
        <v>58</v>
      </c>
      <c r="D48" s="14"/>
      <c r="E48" s="29">
        <f t="shared" si="8"/>
        <v>20</v>
      </c>
      <c r="F48" s="29">
        <v>10</v>
      </c>
      <c r="G48" s="29">
        <v>10</v>
      </c>
      <c r="H48" s="22">
        <v>57.4</v>
      </c>
      <c r="I48" s="22">
        <v>32</v>
      </c>
      <c r="J48" s="29">
        <v>38</v>
      </c>
      <c r="K48" s="22"/>
      <c r="L48" s="22"/>
      <c r="M48" s="22"/>
    </row>
    <row r="49" s="1" customFormat="1" ht="20.1" customHeight="1" spans="1:13">
      <c r="A49" s="27" t="s">
        <v>68</v>
      </c>
      <c r="B49" s="20">
        <f ca="1" t="shared" si="7"/>
        <v>276</v>
      </c>
      <c r="C49" s="28">
        <v>65</v>
      </c>
      <c r="D49" s="14">
        <v>12</v>
      </c>
      <c r="E49" s="29">
        <f t="shared" si="8"/>
        <v>140</v>
      </c>
      <c r="F49" s="29">
        <v>60</v>
      </c>
      <c r="G49" s="29">
        <v>80</v>
      </c>
      <c r="H49" s="22"/>
      <c r="I49" s="22">
        <v>33</v>
      </c>
      <c r="J49" s="29">
        <v>26</v>
      </c>
      <c r="K49" s="22"/>
      <c r="L49" s="22"/>
      <c r="M49" s="22"/>
    </row>
    <row r="50" s="1" customFormat="1" ht="20.1" customHeight="1" spans="1:13">
      <c r="A50" s="27" t="s">
        <v>69</v>
      </c>
      <c r="B50" s="20">
        <f ca="1" t="shared" si="7"/>
        <v>241</v>
      </c>
      <c r="C50" s="28">
        <v>60</v>
      </c>
      <c r="D50" s="14"/>
      <c r="E50" s="29">
        <f t="shared" si="8"/>
        <v>80</v>
      </c>
      <c r="F50" s="29">
        <v>30</v>
      </c>
      <c r="G50" s="29">
        <v>50</v>
      </c>
      <c r="H50" s="22">
        <v>35</v>
      </c>
      <c r="I50" s="22">
        <v>40</v>
      </c>
      <c r="J50" s="29">
        <v>26</v>
      </c>
      <c r="K50" s="22"/>
      <c r="L50" s="22"/>
      <c r="M50" s="22"/>
    </row>
    <row r="51" s="1" customFormat="1" ht="20.1" customHeight="1" spans="1:13">
      <c r="A51" s="27" t="s">
        <v>70</v>
      </c>
      <c r="B51" s="20">
        <f ca="1" t="shared" si="7"/>
        <v>173</v>
      </c>
      <c r="C51" s="28">
        <v>75</v>
      </c>
      <c r="D51" s="14">
        <v>36</v>
      </c>
      <c r="E51" s="29">
        <f t="shared" si="8"/>
        <v>0</v>
      </c>
      <c r="F51" s="29"/>
      <c r="G51" s="29"/>
      <c r="H51" s="22"/>
      <c r="I51" s="22">
        <v>36</v>
      </c>
      <c r="J51" s="29">
        <v>26</v>
      </c>
      <c r="K51" s="22"/>
      <c r="L51" s="22"/>
      <c r="M51" s="22"/>
    </row>
    <row r="52" s="1" customFormat="1" ht="20.1" customHeight="1" spans="1:13">
      <c r="A52" s="27" t="s">
        <v>71</v>
      </c>
      <c r="B52" s="20">
        <f ca="1" t="shared" si="7"/>
        <v>199.5</v>
      </c>
      <c r="C52" s="28">
        <v>70</v>
      </c>
      <c r="D52" s="14">
        <v>12</v>
      </c>
      <c r="E52" s="29">
        <f t="shared" si="8"/>
        <v>80</v>
      </c>
      <c r="F52" s="29">
        <v>40</v>
      </c>
      <c r="G52" s="29">
        <v>40</v>
      </c>
      <c r="H52" s="22"/>
      <c r="I52" s="22">
        <v>24.5</v>
      </c>
      <c r="J52" s="29">
        <v>13</v>
      </c>
      <c r="K52" s="22"/>
      <c r="L52" s="22"/>
      <c r="M52" s="22"/>
    </row>
    <row r="53" s="1" customFormat="1" ht="20.1" customHeight="1" spans="1:13">
      <c r="A53" s="27" t="s">
        <v>72</v>
      </c>
      <c r="B53" s="20">
        <f ca="1" t="shared" si="7"/>
        <v>382</v>
      </c>
      <c r="C53" s="28">
        <v>81</v>
      </c>
      <c r="D53" s="14"/>
      <c r="E53" s="29">
        <f t="shared" si="8"/>
        <v>260</v>
      </c>
      <c r="F53" s="29">
        <v>100</v>
      </c>
      <c r="G53" s="29">
        <v>160</v>
      </c>
      <c r="H53" s="22"/>
      <c r="I53" s="22">
        <v>18</v>
      </c>
      <c r="J53" s="29">
        <v>13</v>
      </c>
      <c r="K53" s="22">
        <v>10</v>
      </c>
      <c r="L53" s="22"/>
      <c r="M53" s="22" t="s">
        <v>73</v>
      </c>
    </row>
    <row r="54" s="2" customFormat="1" ht="20.1" customHeight="1" spans="1:13">
      <c r="A54" s="26" t="s">
        <v>74</v>
      </c>
      <c r="B54" s="25">
        <f ca="1">SUM(B55,B56)</f>
        <v>305</v>
      </c>
      <c r="C54" s="25">
        <f>SUM(C55,C56)</f>
        <v>92</v>
      </c>
      <c r="D54" s="25">
        <f t="shared" ref="D54:K54" si="9">SUM(D55,D56)</f>
        <v>0</v>
      </c>
      <c r="E54" s="25">
        <f t="shared" si="9"/>
        <v>140</v>
      </c>
      <c r="F54" s="25">
        <f t="shared" si="9"/>
        <v>20</v>
      </c>
      <c r="G54" s="25">
        <f t="shared" si="9"/>
        <v>120</v>
      </c>
      <c r="H54" s="25">
        <f t="shared" si="9"/>
        <v>0</v>
      </c>
      <c r="I54" s="25">
        <f t="shared" si="9"/>
        <v>8</v>
      </c>
      <c r="J54" s="25">
        <f t="shared" si="9"/>
        <v>65</v>
      </c>
      <c r="K54" s="25">
        <f t="shared" si="9"/>
        <v>0</v>
      </c>
      <c r="L54" s="25"/>
      <c r="M54" s="25">
        <f>SUM(M55,M56)</f>
        <v>0</v>
      </c>
    </row>
    <row r="55" s="1" customFormat="1" ht="20.1" customHeight="1" spans="1:13">
      <c r="A55" s="27" t="s">
        <v>75</v>
      </c>
      <c r="B55" s="20">
        <f ca="1">SUM(C55:C55:E55,H55:K55)</f>
        <v>164</v>
      </c>
      <c r="C55" s="28">
        <v>42</v>
      </c>
      <c r="D55" s="14"/>
      <c r="E55" s="29">
        <f>SUM(F55:G55)</f>
        <v>70</v>
      </c>
      <c r="F55" s="22">
        <v>20</v>
      </c>
      <c r="G55" s="22">
        <v>50</v>
      </c>
      <c r="H55" s="22"/>
      <c r="I55" s="22"/>
      <c r="J55" s="22">
        <v>52</v>
      </c>
      <c r="K55" s="22"/>
      <c r="L55" s="22"/>
      <c r="M55" s="22"/>
    </row>
    <row r="56" s="1" customFormat="1" ht="20.1" customHeight="1" spans="1:13">
      <c r="A56" s="27" t="s">
        <v>76</v>
      </c>
      <c r="B56" s="20">
        <f ca="1" t="shared" ref="B56:B70" si="10">SUM(C56:C56:E56,H56:K56)</f>
        <v>141</v>
      </c>
      <c r="C56" s="28">
        <v>50</v>
      </c>
      <c r="D56" s="14"/>
      <c r="E56" s="29">
        <f t="shared" ref="E56:E70" si="11">SUM(F56:G56)</f>
        <v>70</v>
      </c>
      <c r="F56" s="22"/>
      <c r="G56" s="22">
        <v>70</v>
      </c>
      <c r="H56" s="22"/>
      <c r="I56" s="22">
        <v>8</v>
      </c>
      <c r="J56" s="22">
        <v>13</v>
      </c>
      <c r="K56" s="22"/>
      <c r="L56" s="22"/>
      <c r="M56" s="22"/>
    </row>
    <row r="57" s="1" customFormat="1" ht="20.1" customHeight="1" spans="1:13">
      <c r="A57" s="27" t="s">
        <v>77</v>
      </c>
      <c r="B57" s="20">
        <f ca="1" t="shared" si="10"/>
        <v>245</v>
      </c>
      <c r="C57" s="28">
        <v>62</v>
      </c>
      <c r="D57" s="14">
        <v>6</v>
      </c>
      <c r="E57" s="29">
        <f t="shared" si="11"/>
        <v>110</v>
      </c>
      <c r="F57" s="22">
        <v>40</v>
      </c>
      <c r="G57" s="22">
        <v>70</v>
      </c>
      <c r="H57" s="22"/>
      <c r="I57" s="22">
        <v>41</v>
      </c>
      <c r="J57" s="22">
        <v>26</v>
      </c>
      <c r="K57" s="22"/>
      <c r="L57" s="22"/>
      <c r="M57" s="22"/>
    </row>
    <row r="58" s="1" customFormat="1" ht="20.1" customHeight="1" spans="1:13">
      <c r="A58" s="27" t="s">
        <v>78</v>
      </c>
      <c r="B58" s="20">
        <f ca="1" t="shared" si="10"/>
        <v>141</v>
      </c>
      <c r="C58" s="28">
        <v>55</v>
      </c>
      <c r="D58" s="14">
        <v>48</v>
      </c>
      <c r="E58" s="29">
        <f t="shared" si="11"/>
        <v>0</v>
      </c>
      <c r="F58" s="22"/>
      <c r="G58" s="22"/>
      <c r="H58" s="22"/>
      <c r="I58" s="22">
        <v>25</v>
      </c>
      <c r="J58" s="22">
        <v>13</v>
      </c>
      <c r="K58" s="22"/>
      <c r="L58" s="22"/>
      <c r="M58" s="22"/>
    </row>
    <row r="59" s="1" customFormat="1" ht="20.1" customHeight="1" spans="1:13">
      <c r="A59" s="27" t="s">
        <v>79</v>
      </c>
      <c r="B59" s="20">
        <f ca="1" t="shared" si="10"/>
        <v>93</v>
      </c>
      <c r="C59" s="28">
        <v>48</v>
      </c>
      <c r="D59" s="14">
        <v>18</v>
      </c>
      <c r="E59" s="29">
        <f t="shared" si="11"/>
        <v>0</v>
      </c>
      <c r="F59" s="22"/>
      <c r="G59" s="22"/>
      <c r="H59" s="22"/>
      <c r="I59" s="22">
        <v>14</v>
      </c>
      <c r="J59" s="22">
        <v>13</v>
      </c>
      <c r="K59" s="22"/>
      <c r="L59" s="22"/>
      <c r="M59" s="22"/>
    </row>
    <row r="60" s="1" customFormat="1" ht="20.1" customHeight="1" spans="1:13">
      <c r="A60" s="27" t="s">
        <v>80</v>
      </c>
      <c r="B60" s="20">
        <f ca="1" t="shared" si="10"/>
        <v>118</v>
      </c>
      <c r="C60" s="28">
        <v>48</v>
      </c>
      <c r="D60" s="14"/>
      <c r="E60" s="29">
        <f t="shared" si="11"/>
        <v>70</v>
      </c>
      <c r="F60" s="22">
        <v>10</v>
      </c>
      <c r="G60" s="22">
        <v>60</v>
      </c>
      <c r="H60" s="22"/>
      <c r="I60" s="22"/>
      <c r="J60" s="22"/>
      <c r="K60" s="22"/>
      <c r="L60" s="22"/>
      <c r="M60" s="22"/>
    </row>
    <row r="61" s="1" customFormat="1" ht="20.1" customHeight="1" spans="1:13">
      <c r="A61" s="27" t="s">
        <v>81</v>
      </c>
      <c r="B61" s="20">
        <f ca="1" t="shared" si="10"/>
        <v>240.4</v>
      </c>
      <c r="C61" s="28">
        <v>64</v>
      </c>
      <c r="D61" s="14">
        <v>45</v>
      </c>
      <c r="E61" s="29">
        <f t="shared" si="11"/>
        <v>0</v>
      </c>
      <c r="F61" s="22"/>
      <c r="G61" s="22"/>
      <c r="H61" s="22">
        <v>54.4</v>
      </c>
      <c r="I61" s="22">
        <v>43</v>
      </c>
      <c r="J61" s="22">
        <v>34</v>
      </c>
      <c r="K61" s="22"/>
      <c r="L61" s="22"/>
      <c r="M61" s="22"/>
    </row>
    <row r="62" s="1" customFormat="1" ht="20.1" customHeight="1" spans="1:13">
      <c r="A62" s="27" t="s">
        <v>82</v>
      </c>
      <c r="B62" s="20">
        <f ca="1" t="shared" si="10"/>
        <v>212</v>
      </c>
      <c r="C62" s="28">
        <v>83</v>
      </c>
      <c r="D62" s="14">
        <v>54</v>
      </c>
      <c r="E62" s="29">
        <f t="shared" si="11"/>
        <v>0</v>
      </c>
      <c r="F62" s="22"/>
      <c r="G62" s="22"/>
      <c r="H62" s="22">
        <v>15</v>
      </c>
      <c r="I62" s="22">
        <v>24</v>
      </c>
      <c r="J62" s="22">
        <v>26</v>
      </c>
      <c r="K62" s="22">
        <v>10</v>
      </c>
      <c r="L62" s="22"/>
      <c r="M62" s="22" t="s">
        <v>83</v>
      </c>
    </row>
    <row r="63" s="1" customFormat="1" ht="20.1" customHeight="1" spans="1:13">
      <c r="A63" s="27" t="s">
        <v>84</v>
      </c>
      <c r="B63" s="20">
        <f ca="1" t="shared" si="10"/>
        <v>228</v>
      </c>
      <c r="C63" s="28">
        <v>78</v>
      </c>
      <c r="D63" s="14">
        <v>90</v>
      </c>
      <c r="E63" s="29">
        <f t="shared" si="11"/>
        <v>0</v>
      </c>
      <c r="F63" s="22"/>
      <c r="G63" s="22"/>
      <c r="H63" s="22"/>
      <c r="I63" s="22">
        <v>34</v>
      </c>
      <c r="J63" s="22">
        <v>26</v>
      </c>
      <c r="K63" s="22"/>
      <c r="L63" s="22"/>
      <c r="M63" s="22"/>
    </row>
    <row r="64" s="1" customFormat="1" ht="20.1" customHeight="1" spans="1:13">
      <c r="A64" s="27" t="s">
        <v>85</v>
      </c>
      <c r="B64" s="20">
        <f ca="1" t="shared" si="10"/>
        <v>213</v>
      </c>
      <c r="C64" s="28">
        <v>69</v>
      </c>
      <c r="D64" s="14">
        <v>78</v>
      </c>
      <c r="E64" s="29">
        <f t="shared" si="11"/>
        <v>0</v>
      </c>
      <c r="F64" s="22"/>
      <c r="G64" s="22"/>
      <c r="H64" s="22"/>
      <c r="I64" s="22">
        <v>40</v>
      </c>
      <c r="J64" s="22">
        <v>26</v>
      </c>
      <c r="K64" s="22"/>
      <c r="L64" s="22"/>
      <c r="M64" s="22"/>
    </row>
    <row r="65" s="1" customFormat="1" ht="20.1" customHeight="1" spans="1:13">
      <c r="A65" s="27" t="s">
        <v>86</v>
      </c>
      <c r="B65" s="20">
        <f ca="1" t="shared" si="10"/>
        <v>175</v>
      </c>
      <c r="C65" s="28">
        <v>88</v>
      </c>
      <c r="D65" s="14">
        <v>87</v>
      </c>
      <c r="E65" s="29">
        <f t="shared" si="11"/>
        <v>0</v>
      </c>
      <c r="F65" s="22"/>
      <c r="G65" s="22"/>
      <c r="H65" s="22"/>
      <c r="I65" s="22"/>
      <c r="J65" s="22"/>
      <c r="K65" s="22"/>
      <c r="L65" s="22"/>
      <c r="M65" s="22"/>
    </row>
    <row r="66" s="1" customFormat="1" ht="20.1" customHeight="1" spans="1:13">
      <c r="A66" s="35" t="s">
        <v>87</v>
      </c>
      <c r="B66" s="20">
        <f ca="1" t="shared" si="10"/>
        <v>177</v>
      </c>
      <c r="C66" s="28">
        <v>61</v>
      </c>
      <c r="D66" s="14"/>
      <c r="E66" s="29">
        <f t="shared" si="11"/>
        <v>70</v>
      </c>
      <c r="F66" s="22">
        <v>40</v>
      </c>
      <c r="G66" s="22">
        <v>30</v>
      </c>
      <c r="H66" s="22"/>
      <c r="I66" s="22">
        <v>28</v>
      </c>
      <c r="J66" s="22">
        <v>18</v>
      </c>
      <c r="K66" s="22"/>
      <c r="L66" s="22"/>
      <c r="M66" s="22"/>
    </row>
    <row r="67" s="1" customFormat="1" ht="20.1" customHeight="1" spans="1:13">
      <c r="A67" s="27" t="s">
        <v>88</v>
      </c>
      <c r="B67" s="20">
        <f ca="1" t="shared" si="10"/>
        <v>142</v>
      </c>
      <c r="C67" s="28">
        <v>92</v>
      </c>
      <c r="D67" s="14">
        <v>24</v>
      </c>
      <c r="E67" s="29">
        <f t="shared" si="11"/>
        <v>0</v>
      </c>
      <c r="F67" s="22"/>
      <c r="G67" s="22"/>
      <c r="H67" s="22"/>
      <c r="I67" s="22">
        <v>6</v>
      </c>
      <c r="J67" s="22">
        <v>20</v>
      </c>
      <c r="K67" s="22"/>
      <c r="L67" s="22"/>
      <c r="M67" s="22"/>
    </row>
    <row r="68" s="1" customFormat="1" ht="20.1" customHeight="1" spans="1:13">
      <c r="A68" s="27" t="s">
        <v>89</v>
      </c>
      <c r="B68" s="20">
        <f ca="1" t="shared" si="10"/>
        <v>160.5</v>
      </c>
      <c r="C68" s="28">
        <v>95</v>
      </c>
      <c r="D68" s="14">
        <v>63</v>
      </c>
      <c r="E68" s="29">
        <f t="shared" si="11"/>
        <v>0</v>
      </c>
      <c r="F68" s="22"/>
      <c r="G68" s="22"/>
      <c r="H68" s="22"/>
      <c r="I68" s="22">
        <v>2.5</v>
      </c>
      <c r="J68" s="22"/>
      <c r="K68" s="22"/>
      <c r="L68" s="22"/>
      <c r="M68" s="22"/>
    </row>
    <row r="69" s="1" customFormat="1" ht="20.1" customHeight="1" spans="1:13">
      <c r="A69" s="27" t="s">
        <v>90</v>
      </c>
      <c r="B69" s="20">
        <f ca="1" t="shared" si="10"/>
        <v>330</v>
      </c>
      <c r="C69" s="28">
        <v>113</v>
      </c>
      <c r="D69" s="14">
        <v>21</v>
      </c>
      <c r="E69" s="29">
        <f t="shared" si="11"/>
        <v>140</v>
      </c>
      <c r="F69" s="22">
        <v>60</v>
      </c>
      <c r="G69" s="22">
        <v>80</v>
      </c>
      <c r="H69" s="22">
        <v>15</v>
      </c>
      <c r="I69" s="22">
        <v>28</v>
      </c>
      <c r="J69" s="22">
        <v>13</v>
      </c>
      <c r="K69" s="22"/>
      <c r="L69" s="22"/>
      <c r="M69" s="22"/>
    </row>
    <row r="70" s="1" customFormat="1" ht="20.1" customHeight="1" spans="1:13">
      <c r="A70" s="27" t="s">
        <v>91</v>
      </c>
      <c r="B70" s="20">
        <f ca="1" t="shared" si="10"/>
        <v>425</v>
      </c>
      <c r="C70" s="28">
        <v>101</v>
      </c>
      <c r="D70" s="14">
        <v>36</v>
      </c>
      <c r="E70" s="29">
        <f t="shared" si="11"/>
        <v>200</v>
      </c>
      <c r="F70" s="22">
        <v>140</v>
      </c>
      <c r="G70" s="22">
        <v>60</v>
      </c>
      <c r="H70" s="22"/>
      <c r="I70" s="22">
        <v>44</v>
      </c>
      <c r="J70" s="22">
        <v>44</v>
      </c>
      <c r="K70" s="22"/>
      <c r="L70" s="22"/>
      <c r="M70" s="22"/>
    </row>
    <row r="71" s="2" customFormat="1" ht="20.1" customHeight="1" spans="1:13">
      <c r="A71" s="36" t="s">
        <v>92</v>
      </c>
      <c r="B71" s="25">
        <f ca="1">SUM(B72,B73,B74,B75,B76,B77,B78,B79,B80)</f>
        <v>2071</v>
      </c>
      <c r="C71" s="25">
        <f>SUM(C72,C73,C74,C75,C76,C77,C78,C79,C80)</f>
        <v>627</v>
      </c>
      <c r="D71" s="25">
        <f t="shared" ref="D71:M71" si="12">SUM(D72,D73,D74,D75,D76,D77,D78,D79,D80)</f>
        <v>249</v>
      </c>
      <c r="E71" s="25">
        <f t="shared" si="12"/>
        <v>0</v>
      </c>
      <c r="F71" s="25">
        <f t="shared" si="12"/>
        <v>0</v>
      </c>
      <c r="G71" s="25">
        <f t="shared" si="12"/>
        <v>0</v>
      </c>
      <c r="H71" s="25">
        <f t="shared" si="12"/>
        <v>0</v>
      </c>
      <c r="I71" s="25">
        <f t="shared" si="12"/>
        <v>248</v>
      </c>
      <c r="J71" s="25">
        <f t="shared" si="12"/>
        <v>231</v>
      </c>
      <c r="K71" s="25">
        <f t="shared" si="12"/>
        <v>716</v>
      </c>
      <c r="L71" s="25">
        <f t="shared" si="12"/>
        <v>0</v>
      </c>
      <c r="M71" s="25">
        <f t="shared" si="12"/>
        <v>0</v>
      </c>
    </row>
    <row r="72" s="1" customFormat="1" ht="20.1" customHeight="1" spans="1:13">
      <c r="A72" s="37" t="s">
        <v>93</v>
      </c>
      <c r="B72" s="20">
        <f ca="1">SUM(C72:C72:E72,H72:K72)</f>
        <v>862</v>
      </c>
      <c r="C72" s="28">
        <v>45</v>
      </c>
      <c r="D72" s="14"/>
      <c r="E72" s="29">
        <f>SUM(F72:G72)</f>
        <v>0</v>
      </c>
      <c r="F72" s="22"/>
      <c r="G72" s="22"/>
      <c r="H72" s="22"/>
      <c r="I72" s="22">
        <v>67</v>
      </c>
      <c r="J72" s="22">
        <v>54</v>
      </c>
      <c r="K72" s="22">
        <v>696</v>
      </c>
      <c r="L72" s="22"/>
      <c r="M72" s="22" t="s">
        <v>94</v>
      </c>
    </row>
    <row r="73" s="1" customFormat="1" ht="20.1" customHeight="1" spans="1:13">
      <c r="A73" s="27" t="s">
        <v>95</v>
      </c>
      <c r="B73" s="20">
        <f ca="1" t="shared" ref="B73:B81" si="13">SUM(C73:C73:E73,H73:K73)</f>
        <v>122</v>
      </c>
      <c r="C73" s="28">
        <v>102</v>
      </c>
      <c r="D73" s="14"/>
      <c r="E73" s="29">
        <f t="shared" ref="E73:E81" si="14">SUM(F73:G73)</f>
        <v>0</v>
      </c>
      <c r="F73" s="22"/>
      <c r="G73" s="22"/>
      <c r="H73" s="22"/>
      <c r="I73" s="22">
        <v>16</v>
      </c>
      <c r="J73" s="22">
        <v>4</v>
      </c>
      <c r="K73" s="22"/>
      <c r="L73" s="22"/>
      <c r="M73" s="22"/>
    </row>
    <row r="74" s="1" customFormat="1" ht="20.1" customHeight="1" spans="1:13">
      <c r="A74" s="27" t="s">
        <v>96</v>
      </c>
      <c r="B74" s="20">
        <f ca="1" t="shared" si="13"/>
        <v>105</v>
      </c>
      <c r="C74" s="28">
        <v>53</v>
      </c>
      <c r="D74" s="14">
        <v>18</v>
      </c>
      <c r="E74" s="29">
        <f t="shared" si="14"/>
        <v>0</v>
      </c>
      <c r="F74" s="22"/>
      <c r="G74" s="22"/>
      <c r="H74" s="22"/>
      <c r="I74" s="22">
        <v>14</v>
      </c>
      <c r="J74" s="22">
        <v>20</v>
      </c>
      <c r="K74" s="22"/>
      <c r="L74" s="22"/>
      <c r="M74" s="22"/>
    </row>
    <row r="75" s="1" customFormat="1" ht="20.1" customHeight="1" spans="1:13">
      <c r="A75" s="27" t="s">
        <v>97</v>
      </c>
      <c r="B75" s="20">
        <f ca="1" t="shared" si="13"/>
        <v>116</v>
      </c>
      <c r="C75" s="28">
        <v>56</v>
      </c>
      <c r="D75" s="14">
        <v>30</v>
      </c>
      <c r="E75" s="29">
        <f t="shared" si="14"/>
        <v>0</v>
      </c>
      <c r="F75" s="22"/>
      <c r="G75" s="22"/>
      <c r="H75" s="22"/>
      <c r="I75" s="22">
        <v>4</v>
      </c>
      <c r="J75" s="22">
        <v>26</v>
      </c>
      <c r="K75" s="22"/>
      <c r="L75" s="22"/>
      <c r="M75" s="22"/>
    </row>
    <row r="76" s="1" customFormat="1" ht="20.1" customHeight="1" spans="1:13">
      <c r="A76" s="27" t="s">
        <v>98</v>
      </c>
      <c r="B76" s="20">
        <f ca="1" t="shared" si="13"/>
        <v>118</v>
      </c>
      <c r="C76" s="28">
        <v>63</v>
      </c>
      <c r="D76" s="14">
        <v>30</v>
      </c>
      <c r="E76" s="29">
        <f t="shared" si="14"/>
        <v>0</v>
      </c>
      <c r="F76" s="22"/>
      <c r="G76" s="22"/>
      <c r="H76" s="22"/>
      <c r="I76" s="22">
        <v>12</v>
      </c>
      <c r="J76" s="22">
        <v>13</v>
      </c>
      <c r="K76" s="22"/>
      <c r="L76" s="22"/>
      <c r="M76" s="22"/>
    </row>
    <row r="77" s="1" customFormat="1" ht="20.1" customHeight="1" spans="1:13">
      <c r="A77" s="27" t="s">
        <v>99</v>
      </c>
      <c r="B77" s="20">
        <f ca="1" t="shared" si="13"/>
        <v>221</v>
      </c>
      <c r="C77" s="28">
        <v>76</v>
      </c>
      <c r="D77" s="14">
        <v>69</v>
      </c>
      <c r="E77" s="29">
        <f t="shared" si="14"/>
        <v>0</v>
      </c>
      <c r="F77" s="22"/>
      <c r="G77" s="22"/>
      <c r="H77" s="22"/>
      <c r="I77" s="22">
        <v>50</v>
      </c>
      <c r="J77" s="22">
        <v>26</v>
      </c>
      <c r="K77" s="22"/>
      <c r="L77" s="22"/>
      <c r="M77" s="22"/>
    </row>
    <row r="78" s="1" customFormat="1" ht="20.1" customHeight="1" spans="1:13">
      <c r="A78" s="27" t="s">
        <v>100</v>
      </c>
      <c r="B78" s="20">
        <f ca="1" t="shared" si="13"/>
        <v>173</v>
      </c>
      <c r="C78" s="28">
        <v>65</v>
      </c>
      <c r="D78" s="14">
        <v>72</v>
      </c>
      <c r="E78" s="29">
        <f t="shared" si="14"/>
        <v>0</v>
      </c>
      <c r="F78" s="22"/>
      <c r="G78" s="22"/>
      <c r="H78" s="22"/>
      <c r="I78" s="22">
        <v>10</v>
      </c>
      <c r="J78" s="22">
        <v>26</v>
      </c>
      <c r="K78" s="22"/>
      <c r="L78" s="22"/>
      <c r="M78" s="22"/>
    </row>
    <row r="79" s="1" customFormat="1" ht="20.1" customHeight="1" spans="1:13">
      <c r="A79" s="27" t="s">
        <v>101</v>
      </c>
      <c r="B79" s="20">
        <f ca="1" t="shared" si="13"/>
        <v>176</v>
      </c>
      <c r="C79" s="28">
        <v>63</v>
      </c>
      <c r="D79" s="14">
        <v>12</v>
      </c>
      <c r="E79" s="29">
        <f t="shared" si="14"/>
        <v>0</v>
      </c>
      <c r="F79" s="22"/>
      <c r="G79" s="22"/>
      <c r="H79" s="22"/>
      <c r="I79" s="22">
        <v>47</v>
      </c>
      <c r="J79" s="22">
        <v>44</v>
      </c>
      <c r="K79" s="22">
        <v>10</v>
      </c>
      <c r="L79" s="22"/>
      <c r="M79" s="22" t="s">
        <v>73</v>
      </c>
    </row>
    <row r="80" s="1" customFormat="1" ht="20.1" customHeight="1" spans="1:13">
      <c r="A80" s="27" t="s">
        <v>102</v>
      </c>
      <c r="B80" s="20">
        <f ca="1" t="shared" si="13"/>
        <v>178</v>
      </c>
      <c r="C80" s="28">
        <v>104</v>
      </c>
      <c r="D80" s="14">
        <v>18</v>
      </c>
      <c r="E80" s="29">
        <f t="shared" si="14"/>
        <v>0</v>
      </c>
      <c r="F80" s="22"/>
      <c r="G80" s="22"/>
      <c r="H80" s="22"/>
      <c r="I80" s="22">
        <v>28</v>
      </c>
      <c r="J80" s="22">
        <v>18</v>
      </c>
      <c r="K80" s="22">
        <v>10</v>
      </c>
      <c r="L80" s="22"/>
      <c r="M80" s="22" t="s">
        <v>73</v>
      </c>
    </row>
    <row r="81" s="1" customFormat="1" ht="20.1" customHeight="1" spans="1:13">
      <c r="A81" s="26" t="s">
        <v>103</v>
      </c>
      <c r="B81" s="18">
        <f ca="1" t="shared" si="13"/>
        <v>24</v>
      </c>
      <c r="C81" s="25">
        <v>24</v>
      </c>
      <c r="D81" s="18"/>
      <c r="E81" s="38">
        <f t="shared" si="14"/>
        <v>0</v>
      </c>
      <c r="F81" s="25"/>
      <c r="G81" s="25"/>
      <c r="H81" s="25"/>
      <c r="I81" s="25"/>
      <c r="J81" s="25"/>
      <c r="K81" s="25"/>
      <c r="L81" s="25"/>
      <c r="M81" s="25"/>
    </row>
    <row r="82" ht="28" customHeight="1" spans="1:13">
      <c r="A82" s="1" t="s">
        <v>104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5:13">
      <c r="E83" s="39"/>
      <c r="F83" s="39"/>
      <c r="G83" s="39"/>
      <c r="H83" s="39"/>
      <c r="I83" s="39"/>
      <c r="J83" s="39"/>
      <c r="K83" s="39"/>
      <c r="L83" s="39"/>
      <c r="M83" s="39"/>
    </row>
    <row r="84" spans="5:13">
      <c r="E84" s="39"/>
      <c r="F84" s="39"/>
      <c r="G84" s="39"/>
      <c r="H84" s="39"/>
      <c r="I84" s="39"/>
      <c r="J84" s="39"/>
      <c r="K84" s="39"/>
      <c r="L84" s="39"/>
      <c r="M84" s="39"/>
    </row>
    <row r="85" spans="5:13">
      <c r="E85" s="39"/>
      <c r="F85" s="39"/>
      <c r="G85" s="39"/>
      <c r="H85" s="39"/>
      <c r="I85" s="39"/>
      <c r="J85" s="39"/>
      <c r="K85" s="39"/>
      <c r="L85" s="39"/>
      <c r="M85" s="39"/>
    </row>
    <row r="86" spans="5:13">
      <c r="E86" s="39"/>
      <c r="F86" s="39"/>
      <c r="G86" s="39"/>
      <c r="H86" s="39"/>
      <c r="I86" s="39"/>
      <c r="J86" s="39"/>
      <c r="K86" s="39"/>
      <c r="L86" s="39"/>
      <c r="M86" s="39"/>
    </row>
    <row r="87" spans="5:13">
      <c r="E87" s="39"/>
      <c r="F87" s="39"/>
      <c r="G87" s="39"/>
      <c r="H87" s="39"/>
      <c r="I87" s="39"/>
      <c r="J87" s="39"/>
      <c r="K87" s="39"/>
      <c r="L87" s="39"/>
      <c r="M87" s="39"/>
    </row>
    <row r="88" spans="5:13">
      <c r="E88" s="39"/>
      <c r="F88" s="39"/>
      <c r="G88" s="39"/>
      <c r="H88" s="39"/>
      <c r="I88" s="39"/>
      <c r="J88" s="39"/>
      <c r="K88" s="39"/>
      <c r="L88" s="39"/>
      <c r="M88" s="39"/>
    </row>
    <row r="89" spans="5:13">
      <c r="E89" s="39"/>
      <c r="F89" s="39"/>
      <c r="G89" s="39"/>
      <c r="H89" s="39"/>
      <c r="I89" s="39"/>
      <c r="J89" s="39"/>
      <c r="K89" s="39"/>
      <c r="L89" s="39"/>
      <c r="M89" s="39"/>
    </row>
    <row r="90" spans="5:13">
      <c r="E90" s="39"/>
      <c r="F90" s="39"/>
      <c r="G90" s="39"/>
      <c r="H90" s="39"/>
      <c r="I90" s="39"/>
      <c r="J90" s="39"/>
      <c r="K90" s="39"/>
      <c r="L90" s="39"/>
      <c r="M90" s="39"/>
    </row>
    <row r="91" spans="5:13">
      <c r="E91" s="39"/>
      <c r="F91" s="39"/>
      <c r="G91" s="39"/>
      <c r="H91" s="39"/>
      <c r="I91" s="39"/>
      <c r="J91" s="39"/>
      <c r="K91" s="39"/>
      <c r="L91" s="39"/>
      <c r="M91" s="39"/>
    </row>
    <row r="92" spans="5:13">
      <c r="E92" s="39"/>
      <c r="F92" s="39"/>
      <c r="G92" s="39"/>
      <c r="H92" s="39"/>
      <c r="I92" s="39"/>
      <c r="J92" s="39"/>
      <c r="K92" s="39"/>
      <c r="L92" s="39"/>
      <c r="M92" s="39"/>
    </row>
    <row r="93" spans="5:13">
      <c r="E93" s="39"/>
      <c r="F93" s="39"/>
      <c r="G93" s="39"/>
      <c r="H93" s="39"/>
      <c r="I93" s="39"/>
      <c r="J93" s="39"/>
      <c r="K93" s="39"/>
      <c r="L93" s="39"/>
      <c r="M93" s="39"/>
    </row>
    <row r="94" spans="5:13">
      <c r="E94" s="39"/>
      <c r="F94" s="39"/>
      <c r="G94" s="39"/>
      <c r="H94" s="39"/>
      <c r="I94" s="39"/>
      <c r="J94" s="39"/>
      <c r="K94" s="39"/>
      <c r="L94" s="39"/>
      <c r="M94" s="39"/>
    </row>
    <row r="95" spans="5:13">
      <c r="E95" s="39"/>
      <c r="F95" s="39"/>
      <c r="G95" s="39"/>
      <c r="H95" s="39"/>
      <c r="I95" s="39"/>
      <c r="J95" s="39"/>
      <c r="K95" s="39"/>
      <c r="L95" s="39"/>
      <c r="M95" s="39"/>
    </row>
    <row r="96" spans="5:13">
      <c r="E96" s="39"/>
      <c r="F96" s="39"/>
      <c r="G96" s="39"/>
      <c r="H96" s="39"/>
      <c r="I96" s="39"/>
      <c r="J96" s="39"/>
      <c r="K96" s="39"/>
      <c r="L96" s="39"/>
      <c r="M96" s="39"/>
    </row>
    <row r="97" spans="5:13">
      <c r="E97" s="39"/>
      <c r="F97" s="39"/>
      <c r="G97" s="39"/>
      <c r="H97" s="39"/>
      <c r="I97" s="39"/>
      <c r="J97" s="39"/>
      <c r="K97" s="39"/>
      <c r="L97" s="39"/>
      <c r="M97" s="39"/>
    </row>
    <row r="98" spans="5:13">
      <c r="E98" s="39"/>
      <c r="F98" s="39"/>
      <c r="G98" s="39"/>
      <c r="H98" s="39"/>
      <c r="I98" s="39"/>
      <c r="J98" s="39"/>
      <c r="K98" s="39"/>
      <c r="L98" s="39"/>
      <c r="M98" s="39"/>
    </row>
    <row r="99" spans="5:13">
      <c r="E99" s="39"/>
      <c r="F99" s="39"/>
      <c r="G99" s="39"/>
      <c r="H99" s="39"/>
      <c r="I99" s="39"/>
      <c r="J99" s="39"/>
      <c r="K99" s="39"/>
      <c r="L99" s="39"/>
      <c r="M99" s="39"/>
    </row>
    <row r="100" spans="5:13"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5:13">
      <c r="E101" s="39"/>
      <c r="F101" s="39"/>
      <c r="G101" s="39"/>
      <c r="H101" s="39"/>
      <c r="I101" s="39"/>
      <c r="J101" s="39"/>
      <c r="K101" s="39"/>
      <c r="L101" s="39"/>
      <c r="M101" s="39"/>
    </row>
    <row r="102" spans="5:13"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5:13"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5:13"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5:13"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5:13"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5:13">
      <c r="E107" s="39"/>
      <c r="F107" s="39"/>
      <c r="G107" s="39"/>
      <c r="H107" s="39"/>
      <c r="I107" s="39"/>
      <c r="J107" s="39"/>
      <c r="K107" s="39"/>
      <c r="L107" s="39"/>
      <c r="M107" s="39"/>
    </row>
    <row r="108" spans="5:13"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5:13"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5:13"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5:13">
      <c r="E111" s="39"/>
      <c r="F111" s="39"/>
      <c r="G111" s="39"/>
      <c r="H111" s="39"/>
      <c r="I111" s="39"/>
      <c r="J111" s="39"/>
      <c r="K111" s="39"/>
      <c r="L111" s="39"/>
      <c r="M111" s="39"/>
    </row>
    <row r="112" spans="5:13"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5:13">
      <c r="E113" s="39"/>
      <c r="F113" s="39"/>
      <c r="G113" s="39"/>
      <c r="H113" s="39"/>
      <c r="I113" s="39"/>
      <c r="J113" s="39"/>
      <c r="K113" s="39"/>
      <c r="L113" s="39"/>
      <c r="M113" s="39"/>
    </row>
    <row r="114" spans="5:13"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5:13">
      <c r="E115" s="39"/>
      <c r="F115" s="39"/>
      <c r="G115" s="39"/>
      <c r="H115" s="39"/>
      <c r="I115" s="39"/>
      <c r="J115" s="39"/>
      <c r="K115" s="39"/>
      <c r="L115" s="39"/>
      <c r="M115" s="39"/>
    </row>
    <row r="116" spans="5:13"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5:13">
      <c r="E117" s="39"/>
      <c r="F117" s="39"/>
      <c r="G117" s="39"/>
      <c r="H117" s="39"/>
      <c r="I117" s="39"/>
      <c r="J117" s="39"/>
      <c r="K117" s="39"/>
      <c r="L117" s="39"/>
      <c r="M117" s="39"/>
    </row>
    <row r="118" spans="5:13"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5:13">
      <c r="E119" s="39"/>
      <c r="F119" s="39"/>
      <c r="G119" s="39"/>
      <c r="H119" s="39"/>
      <c r="I119" s="39"/>
      <c r="J119" s="39"/>
      <c r="K119" s="39"/>
      <c r="L119" s="39"/>
      <c r="M119" s="39"/>
    </row>
    <row r="120" spans="5:13">
      <c r="E120" s="39"/>
      <c r="F120" s="39"/>
      <c r="G120" s="39"/>
      <c r="H120" s="39"/>
      <c r="I120" s="39"/>
      <c r="J120" s="39"/>
      <c r="K120" s="39"/>
      <c r="L120" s="39"/>
      <c r="M120" s="39"/>
    </row>
    <row r="121" spans="5:13">
      <c r="E121" s="39"/>
      <c r="F121" s="39"/>
      <c r="G121" s="39"/>
      <c r="H121" s="39"/>
      <c r="I121" s="39"/>
      <c r="J121" s="39"/>
      <c r="K121" s="39"/>
      <c r="L121" s="39"/>
      <c r="M121" s="39"/>
    </row>
    <row r="122" spans="5:13"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5:13">
      <c r="E123" s="39"/>
      <c r="F123" s="39"/>
      <c r="G123" s="39"/>
      <c r="H123" s="39"/>
      <c r="I123" s="39"/>
      <c r="J123" s="39"/>
      <c r="K123" s="39"/>
      <c r="L123" s="39"/>
      <c r="M123" s="39"/>
    </row>
    <row r="124" spans="5:13"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5:13">
      <c r="E125" s="39"/>
      <c r="F125" s="39"/>
      <c r="G125" s="39"/>
      <c r="H125" s="39"/>
      <c r="I125" s="39"/>
      <c r="J125" s="39"/>
      <c r="K125" s="39"/>
      <c r="L125" s="39"/>
      <c r="M125" s="39"/>
    </row>
  </sheetData>
  <mergeCells count="10">
    <mergeCell ref="A2:M2"/>
    <mergeCell ref="F4:G4"/>
    <mergeCell ref="H4:J4"/>
    <mergeCell ref="K4:M4"/>
    <mergeCell ref="A82:M82"/>
    <mergeCell ref="A4:A5"/>
    <mergeCell ref="B4:B5"/>
    <mergeCell ref="C4:C5"/>
    <mergeCell ref="D4:D5"/>
    <mergeCell ref="E4:E5"/>
  </mergeCells>
  <printOptions horizontalCentered="1"/>
  <pageMargins left="0" right="0" top="0.393055555555556" bottom="0.590277777777778" header="0.313888888888889" footer="0.313888888888889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dcterms:created xsi:type="dcterms:W3CDTF">2016-12-15T10:04:00Z</dcterms:created>
  <cp:lastPrinted>2016-12-23T02:27:00Z</cp:lastPrinted>
  <dcterms:modified xsi:type="dcterms:W3CDTF">2018-01-08T01:27:51Z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