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35" windowHeight="12555"/>
  </bookViews>
  <sheets>
    <sheet name="2021年调整" sheetId="1" r:id="rId1"/>
    <sheet name="2019-2021结余" sheetId="2" r:id="rId2"/>
  </sheets>
  <definedNames>
    <definedName name="_xlnm.Print_Titles" localSheetId="1">'2019-2021结余'!$2:$6</definedName>
    <definedName name="_xlnm.Print_Titles" localSheetId="0">'2021年调整'!$2:$2</definedName>
  </definedNames>
  <calcPr calcId="144525"/>
</workbook>
</file>

<file path=xl/comments1.xml><?xml version="1.0" encoding="utf-8"?>
<comments xmlns="http://schemas.openxmlformats.org/spreadsheetml/2006/main">
  <authors>
    <author>Administrator</author>
  </authors>
  <commentList>
    <comment ref="T29" authorId="0">
      <text>
        <r>
          <rPr>
            <b/>
            <sz val="9"/>
            <rFont val="宋体"/>
            <charset val="134"/>
          </rPr>
          <t>Administrator:</t>
        </r>
        <r>
          <rPr>
            <sz val="9"/>
            <rFont val="宋体"/>
            <charset val="134"/>
          </rPr>
          <t xml:space="preserve">
</t>
        </r>
        <r>
          <rPr>
            <sz val="9"/>
            <rFont val="宋体"/>
            <charset val="134"/>
          </rPr>
          <t>2020年消耗报表480.45亩，当年造林443.3亩（烧锅镇15-8-1小班2019年已经上报造林9.3亩），故当年有27.85亩未完成。2020年不涉及采伐消耗的造林地块530.1亩。</t>
        </r>
      </text>
    </comment>
  </commentList>
</comments>
</file>

<file path=xl/sharedStrings.xml><?xml version="1.0" encoding="utf-8"?>
<sst xmlns="http://schemas.openxmlformats.org/spreadsheetml/2006/main" count="70">
  <si>
    <t>附件1：</t>
  </si>
  <si>
    <t>2021年省级林业保护与发展补助资金                         （中西部农田防护林）调整表</t>
  </si>
  <si>
    <t>单位：万元</t>
  </si>
  <si>
    <t>单位</t>
  </si>
  <si>
    <t>调整资金</t>
  </si>
  <si>
    <t>备注</t>
  </si>
  <si>
    <t>支出功能分类科目</t>
  </si>
  <si>
    <t>2130205森林资源培育</t>
  </si>
  <si>
    <t>合计</t>
  </si>
  <si>
    <t>998001-长春市</t>
  </si>
  <si>
    <t xml:space="preserve">   长春市本级</t>
  </si>
  <si>
    <t xml:space="preserve">   双阳区</t>
  </si>
  <si>
    <t xml:space="preserve">   九台区</t>
  </si>
  <si>
    <t>998004-农安县</t>
  </si>
  <si>
    <t>998003-德惠市</t>
  </si>
  <si>
    <t>998002-榆树市</t>
  </si>
  <si>
    <t>998011-四平市</t>
  </si>
  <si>
    <t>998012-梨树县</t>
  </si>
  <si>
    <t>998014-伊通满族自治县</t>
  </si>
  <si>
    <t>998013-双辽市</t>
  </si>
  <si>
    <t>998015-公主岭市</t>
  </si>
  <si>
    <t>998035-松原市</t>
  </si>
  <si>
    <t>998039-扶余县</t>
  </si>
  <si>
    <t>998036-前郭县</t>
  </si>
  <si>
    <t>998038-乾安县</t>
  </si>
  <si>
    <t>998037-长岭县</t>
  </si>
  <si>
    <t>998030-白城市</t>
  </si>
  <si>
    <t>998031-洮南市</t>
  </si>
  <si>
    <t>998032-大安市</t>
  </si>
  <si>
    <t>附件2:</t>
  </si>
  <si>
    <t>吉林省2019-2021年度中西部农田防护林网修复完善工程省级财政补助任务完成情况表</t>
  </si>
  <si>
    <t>单位：亩、万元</t>
  </si>
  <si>
    <t>单位    任务</t>
  </si>
  <si>
    <t>2019-2021年完成情况统计（正数为未完成，负数为超额完成）</t>
  </si>
  <si>
    <t>2019年度省级财政补助任务完成情况</t>
  </si>
  <si>
    <t>2020年度省级财政补助任务完成情况</t>
  </si>
  <si>
    <t>2021年度省级财政补助任务完成情况</t>
  </si>
  <si>
    <t>计划面积</t>
  </si>
  <si>
    <t>完成面积</t>
  </si>
  <si>
    <t>未完成面积（负数为超额完成）</t>
  </si>
  <si>
    <t>预计完成面积</t>
  </si>
  <si>
    <t>预计未完成面积（负数为超额完成）</t>
  </si>
  <si>
    <t>结余资金</t>
  </si>
  <si>
    <t>面积小计</t>
  </si>
  <si>
    <t>缺失林带新建</t>
  </si>
  <si>
    <t>退化林带修复</t>
  </si>
  <si>
    <t>小计</t>
  </si>
  <si>
    <t>全省合计</t>
  </si>
  <si>
    <t>长春市本级（含市内各区）</t>
  </si>
  <si>
    <t>长春市双阳区</t>
  </si>
  <si>
    <t>长春市九台区</t>
  </si>
  <si>
    <t>农安县</t>
  </si>
  <si>
    <t>德惠市</t>
  </si>
  <si>
    <t>榆树市</t>
  </si>
  <si>
    <t>四平市铁东区</t>
  </si>
  <si>
    <t>四平市铁西区</t>
  </si>
  <si>
    <t>梨树县</t>
  </si>
  <si>
    <t>伊通县</t>
  </si>
  <si>
    <t>双辽市</t>
  </si>
  <si>
    <t>公主岭市</t>
  </si>
  <si>
    <t>松原市宁江区</t>
  </si>
  <si>
    <t>扶余市</t>
  </si>
  <si>
    <t>前郭县</t>
  </si>
  <si>
    <t>乾安县</t>
  </si>
  <si>
    <t>长岭县</t>
  </si>
  <si>
    <t>白城市洮北区</t>
  </si>
  <si>
    <t>镇赉县</t>
  </si>
  <si>
    <t>通榆县</t>
  </si>
  <si>
    <t>洮南市</t>
  </si>
  <si>
    <t>大安市</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</si>
</sst>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30">
    <font>
      <sz val="11"/>
      <color theme="1"/>
      <name val="宋体"/>
      <charset val="134"/>
      <scheme val="minor"/>
    </font>
    <font>
      <b/>
      <sz val="10"/>
      <color theme="1"/>
      <name val="宋体"/>
      <charset val="134"/>
      <scheme val="minor"/>
    </font>
    <font>
      <sz val="10"/>
      <color theme="1"/>
      <name val="宋体"/>
      <charset val="134"/>
      <scheme val="minor"/>
    </font>
    <font>
      <sz val="20"/>
      <color theme="1"/>
      <name val="黑体"/>
      <charset val="134"/>
    </font>
    <font>
      <b/>
      <sz val="10"/>
      <color theme="1"/>
      <name val="仿宋"/>
      <charset val="134"/>
    </font>
    <font>
      <sz val="10"/>
      <color theme="1"/>
      <name val="仿宋"/>
      <charset val="134"/>
    </font>
    <font>
      <sz val="10"/>
      <name val="仿宋"/>
      <charset val="134"/>
    </font>
    <font>
      <b/>
      <sz val="10"/>
      <name val="仿宋"/>
      <charset val="134"/>
    </font>
    <font>
      <b/>
      <sz val="10"/>
      <color theme="1"/>
      <name val="宋体"/>
      <charset val="134"/>
    </font>
    <font>
      <sz val="10"/>
      <color indexed="8"/>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16" applyNumberFormat="0" applyAlignment="0" applyProtection="0">
      <alignment vertical="center"/>
    </xf>
    <xf numFmtId="44" fontId="0" fillId="0" borderId="0" applyFont="0" applyFill="0" applyBorder="0" applyAlignment="0" applyProtection="0">
      <alignment vertical="center"/>
    </xf>
    <xf numFmtId="0" fontId="27" fillId="0" borderId="0"/>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13" applyNumberFormat="0" applyFont="0" applyAlignment="0" applyProtection="0">
      <alignment vertical="center"/>
    </xf>
    <xf numFmtId="0" fontId="18" fillId="21"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11" applyNumberFormat="0" applyFill="0" applyAlignment="0" applyProtection="0">
      <alignment vertical="center"/>
    </xf>
    <xf numFmtId="0" fontId="16" fillId="0" borderId="11" applyNumberFormat="0" applyFill="0" applyAlignment="0" applyProtection="0">
      <alignment vertical="center"/>
    </xf>
    <xf numFmtId="0" fontId="18" fillId="27" borderId="0" applyNumberFormat="0" applyBorder="0" applyAlignment="0" applyProtection="0">
      <alignment vertical="center"/>
    </xf>
    <xf numFmtId="0" fontId="12" fillId="0" borderId="15" applyNumberFormat="0" applyFill="0" applyAlignment="0" applyProtection="0">
      <alignment vertical="center"/>
    </xf>
    <xf numFmtId="0" fontId="18" fillId="20" borderId="0" applyNumberFormat="0" applyBorder="0" applyAlignment="0" applyProtection="0">
      <alignment vertical="center"/>
    </xf>
    <xf numFmtId="0" fontId="19" fillId="13" borderId="12" applyNumberFormat="0" applyAlignment="0" applyProtection="0">
      <alignment vertical="center"/>
    </xf>
    <xf numFmtId="0" fontId="26" fillId="13" borderId="16" applyNumberFormat="0" applyAlignment="0" applyProtection="0">
      <alignment vertical="center"/>
    </xf>
    <xf numFmtId="0" fontId="15" fillId="8" borderId="10"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8" fillId="0" borderId="17" applyNumberFormat="0" applyFill="0" applyAlignment="0" applyProtection="0">
      <alignment vertical="center"/>
    </xf>
    <xf numFmtId="0" fontId="21" fillId="0" borderId="14" applyNumberFormat="0" applyFill="0" applyAlignment="0" applyProtection="0">
      <alignment vertical="center"/>
    </xf>
    <xf numFmtId="0" fontId="29"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7"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6"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2" borderId="0" applyNumberFormat="0" applyBorder="0" applyAlignment="0" applyProtection="0">
      <alignment vertical="center"/>
    </xf>
    <xf numFmtId="0" fontId="18" fillId="18" borderId="0" applyNumberFormat="0" applyBorder="0" applyAlignment="0" applyProtection="0">
      <alignment vertical="center"/>
    </xf>
    <xf numFmtId="0" fontId="27" fillId="0" borderId="0"/>
    <xf numFmtId="0" fontId="0" fillId="0" borderId="0">
      <alignment vertical="center"/>
    </xf>
  </cellStyleXfs>
  <cellXfs count="41">
    <xf numFmtId="0" fontId="0" fillId="0" borderId="0" xfId="0">
      <alignment vertical="center"/>
    </xf>
    <xf numFmtId="0" fontId="0" fillId="0" borderId="0" xfId="0" applyAlignment="1">
      <alignment horizontal="center" vertical="center" wrapText="1"/>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Alignment="1">
      <alignment horizontal="center" vertical="center" wrapText="1"/>
    </xf>
    <xf numFmtId="0" fontId="0" fillId="0" borderId="0" xfId="0" applyBorder="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xf>
    <xf numFmtId="176"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76" fontId="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5" xfId="0" applyNumberFormat="1"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5" fillId="0" borderId="5" xfId="0" applyNumberFormat="1" applyFont="1" applyFill="1" applyBorder="1">
      <alignment vertical="center"/>
    </xf>
    <xf numFmtId="0" fontId="6" fillId="0" borderId="9" xfId="0" applyNumberFormat="1" applyFont="1" applyFill="1" applyBorder="1" applyAlignment="1">
      <alignment horizontal="right" vertical="center" wrapText="1"/>
    </xf>
    <xf numFmtId="0" fontId="6" fillId="0" borderId="5" xfId="0" applyNumberFormat="1" applyFont="1" applyFill="1" applyBorder="1" applyAlignment="1">
      <alignment horizontal="right" vertical="center"/>
    </xf>
    <xf numFmtId="0" fontId="0" fillId="0" borderId="0" xfId="0" applyFill="1" applyBorder="1" applyAlignment="1">
      <alignment horizontal="right" vertical="center"/>
    </xf>
    <xf numFmtId="0" fontId="6" fillId="0" borderId="9" xfId="0" applyNumberFormat="1" applyFont="1" applyFill="1" applyBorder="1" applyAlignment="1">
      <alignment horizontal="right" vertical="center"/>
    </xf>
    <xf numFmtId="0" fontId="6" fillId="0" borderId="5" xfId="5" applyNumberFormat="1" applyFont="1" applyFill="1" applyBorder="1" applyAlignment="1">
      <alignment horizontal="right" vertical="center" wrapText="1"/>
    </xf>
    <xf numFmtId="0" fontId="6" fillId="0" borderId="5" xfId="50" applyNumberFormat="1" applyFont="1" applyFill="1" applyBorder="1" applyAlignment="1">
      <alignment horizontal="right" vertical="center" wrapText="1"/>
    </xf>
    <xf numFmtId="0" fontId="0" fillId="0" borderId="0" xfId="0" applyAlignment="1">
      <alignment horizontal="center" vertical="center"/>
    </xf>
    <xf numFmtId="0" fontId="4" fillId="0" borderId="5" xfId="0" applyNumberFormat="1" applyFont="1" applyFill="1" applyBorder="1">
      <alignment vertical="center"/>
    </xf>
    <xf numFmtId="0" fontId="7" fillId="0" borderId="9" xfId="0" applyNumberFormat="1" applyFont="1" applyFill="1" applyBorder="1" applyAlignment="1">
      <alignment horizontal="right" vertical="center" wrapText="1"/>
    </xf>
    <xf numFmtId="0" fontId="8" fillId="0" borderId="0" xfId="0" applyFont="1" applyAlignment="1">
      <alignment horizontal="right" vertical="center" wrapText="1"/>
    </xf>
    <xf numFmtId="0" fontId="9" fillId="0" borderId="5" xfId="0" applyNumberFormat="1" applyFont="1" applyFill="1" applyBorder="1" applyAlignment="1">
      <alignment vertical="center"/>
    </xf>
    <xf numFmtId="0" fontId="5" fillId="0" borderId="5" xfId="0" applyFont="1" applyBorder="1" applyAlignment="1">
      <alignment horizontal="left" vertical="center" wrapText="1"/>
    </xf>
    <xf numFmtId="0" fontId="5" fillId="0" borderId="5" xfId="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常规_退耕汇总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9" xfId="50"/>
    <cellStyle name="常规 2" xfId="51"/>
  </cellStyles>
  <tableStyles count="0" defaultTableStyle="TableStyleMedium9"/>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26"/>
  <sheetViews>
    <sheetView tabSelected="1" workbookViewId="0">
      <selection activeCell="A2" sqref="A2:C2"/>
    </sheetView>
  </sheetViews>
  <sheetFormatPr defaultColWidth="9" defaultRowHeight="13.5" outlineLevelCol="2"/>
  <cols>
    <col min="1" max="3" width="23.875" customWidth="1"/>
  </cols>
  <sheetData>
    <row r="1" ht="28" customHeight="1" spans="1:1">
      <c r="A1" t="s">
        <v>0</v>
      </c>
    </row>
    <row r="2" ht="52" customHeight="1" spans="1:3">
      <c r="A2" s="5" t="s">
        <v>1</v>
      </c>
      <c r="B2" s="5"/>
      <c r="C2" s="5"/>
    </row>
    <row r="3" customFormat="1" ht="24" customHeight="1" spans="1:3">
      <c r="A3" s="5"/>
      <c r="B3" s="5"/>
      <c r="C3" s="37" t="s">
        <v>2</v>
      </c>
    </row>
    <row r="4" customFormat="1" ht="27" customHeight="1" spans="1:3">
      <c r="A4" s="15" t="s">
        <v>3</v>
      </c>
      <c r="B4" s="15" t="s">
        <v>4</v>
      </c>
      <c r="C4" s="15" t="s">
        <v>5</v>
      </c>
    </row>
    <row r="5" customFormat="1" ht="27" customHeight="1" spans="1:3">
      <c r="A5" s="15" t="s">
        <v>6</v>
      </c>
      <c r="B5" s="15" t="s">
        <v>7</v>
      </c>
      <c r="C5" s="15"/>
    </row>
    <row r="6" s="2" customFormat="1" ht="23" customHeight="1" spans="1:3">
      <c r="A6" s="15" t="s">
        <v>8</v>
      </c>
      <c r="B6" s="15">
        <f>SUM(B8:B26)</f>
        <v>-4199.31</v>
      </c>
      <c r="C6" s="15"/>
    </row>
    <row r="7" s="2" customFormat="1" ht="23" customHeight="1" spans="1:3">
      <c r="A7" s="38" t="s">
        <v>9</v>
      </c>
      <c r="B7" s="15">
        <f>SUM(B8:B10)</f>
        <v>-211</v>
      </c>
      <c r="C7" s="15"/>
    </row>
    <row r="8" s="2" customFormat="1" ht="24.75" customHeight="1" spans="1:3">
      <c r="A8" s="39" t="s">
        <v>10</v>
      </c>
      <c r="B8" s="18">
        <v>-87</v>
      </c>
      <c r="C8" s="18"/>
    </row>
    <row r="9" s="3" customFormat="1" ht="24.75" customHeight="1" spans="1:3">
      <c r="A9" s="40" t="s">
        <v>11</v>
      </c>
      <c r="B9" s="20">
        <v>-57</v>
      </c>
      <c r="C9" s="18"/>
    </row>
    <row r="10" s="3" customFormat="1" ht="24.75" customHeight="1" spans="1:3">
      <c r="A10" s="40" t="s">
        <v>12</v>
      </c>
      <c r="B10" s="20">
        <v>-67</v>
      </c>
      <c r="C10" s="18"/>
    </row>
    <row r="11" s="3" customFormat="1" ht="24.75" customHeight="1" spans="1:3">
      <c r="A11" s="38" t="s">
        <v>13</v>
      </c>
      <c r="B11" s="20">
        <v>-488</v>
      </c>
      <c r="C11" s="18"/>
    </row>
    <row r="12" s="3" customFormat="1" ht="24.75" customHeight="1" spans="1:3">
      <c r="A12" s="38" t="s">
        <v>14</v>
      </c>
      <c r="B12" s="20">
        <v>-39</v>
      </c>
      <c r="C12" s="18"/>
    </row>
    <row r="13" s="3" customFormat="1" ht="24.75" customHeight="1" spans="1:3">
      <c r="A13" s="38" t="s">
        <v>15</v>
      </c>
      <c r="B13" s="20">
        <v>-408</v>
      </c>
      <c r="C13" s="18"/>
    </row>
    <row r="14" s="3" customFormat="1" ht="24.75" customHeight="1" spans="1:3">
      <c r="A14" s="38" t="s">
        <v>16</v>
      </c>
      <c r="B14" s="20">
        <v>-44</v>
      </c>
      <c r="C14" s="18"/>
    </row>
    <row r="15" s="3" customFormat="1" ht="24.75" customHeight="1" spans="1:3">
      <c r="A15" s="38" t="s">
        <v>17</v>
      </c>
      <c r="B15" s="20">
        <v>-433</v>
      </c>
      <c r="C15" s="18"/>
    </row>
    <row r="16" s="3" customFormat="1" ht="24.75" customHeight="1" spans="1:3">
      <c r="A16" s="38" t="s">
        <v>18</v>
      </c>
      <c r="B16" s="20">
        <v>-21</v>
      </c>
      <c r="C16" s="18"/>
    </row>
    <row r="17" s="3" customFormat="1" ht="24.75" customHeight="1" spans="1:3">
      <c r="A17" s="38" t="s">
        <v>19</v>
      </c>
      <c r="B17" s="20">
        <v>-172</v>
      </c>
      <c r="C17" s="18"/>
    </row>
    <row r="18" s="2" customFormat="1" ht="24.75" customHeight="1" spans="1:3">
      <c r="A18" s="38" t="s">
        <v>20</v>
      </c>
      <c r="B18" s="20">
        <v>-412</v>
      </c>
      <c r="C18" s="18"/>
    </row>
    <row r="19" s="3" customFormat="1" ht="24.75" customHeight="1" spans="1:3">
      <c r="A19" s="38" t="s">
        <v>21</v>
      </c>
      <c r="B19" s="20">
        <v>-131</v>
      </c>
      <c r="C19" s="18"/>
    </row>
    <row r="20" s="3" customFormat="1" ht="24.75" customHeight="1" spans="1:3">
      <c r="A20" s="38" t="s">
        <v>22</v>
      </c>
      <c r="B20" s="20">
        <v>-502</v>
      </c>
      <c r="C20" s="18"/>
    </row>
    <row r="21" s="3" customFormat="1" ht="24.75" customHeight="1" spans="1:3">
      <c r="A21" s="38" t="s">
        <v>23</v>
      </c>
      <c r="B21" s="20">
        <v>-229</v>
      </c>
      <c r="C21" s="18"/>
    </row>
    <row r="22" s="3" customFormat="1" ht="24.75" customHeight="1" spans="1:3">
      <c r="A22" s="38" t="s">
        <v>24</v>
      </c>
      <c r="B22" s="20">
        <v>-286</v>
      </c>
      <c r="C22" s="18"/>
    </row>
    <row r="23" s="3" customFormat="1" ht="24.75" customHeight="1" spans="1:3">
      <c r="A23" s="38" t="s">
        <v>25</v>
      </c>
      <c r="B23" s="20">
        <v>-526</v>
      </c>
      <c r="C23" s="18"/>
    </row>
    <row r="24" s="3" customFormat="1" ht="24.75" customHeight="1" spans="1:3">
      <c r="A24" s="38" t="s">
        <v>26</v>
      </c>
      <c r="B24" s="20">
        <v>-141</v>
      </c>
      <c r="C24" s="18"/>
    </row>
    <row r="25" s="3" customFormat="1" ht="24.75" customHeight="1" spans="1:3">
      <c r="A25" s="38" t="s">
        <v>27</v>
      </c>
      <c r="B25" s="20">
        <v>98.69</v>
      </c>
      <c r="C25" s="18"/>
    </row>
    <row r="26" s="3" customFormat="1" ht="24.75" customHeight="1" spans="1:3">
      <c r="A26" s="38" t="s">
        <v>28</v>
      </c>
      <c r="B26" s="20">
        <v>-255</v>
      </c>
      <c r="C26" s="18"/>
    </row>
  </sheetData>
  <mergeCells count="1">
    <mergeCell ref="A2:C2"/>
  </mergeCells>
  <printOptions horizontalCentered="1" verticalCentered="1"/>
  <pageMargins left="0.313888888888889" right="0.313888888888889" top="0.747916666666667" bottom="0.747916666666667" header="0.313888888888889" footer="0.313888888888889"/>
  <pageSetup paperSize="9"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9"/>
  <sheetViews>
    <sheetView topLeftCell="O1" workbookViewId="0">
      <selection activeCell="O1" sqref="$A1:$XFD1048576"/>
    </sheetView>
  </sheetViews>
  <sheetFormatPr defaultColWidth="9" defaultRowHeight="13.5"/>
  <cols>
    <col min="1" max="1" width="14.75" customWidth="1"/>
    <col min="2" max="2" width="10" customWidth="1"/>
    <col min="3" max="5" width="9.625" customWidth="1"/>
    <col min="6" max="9" width="8.375" customWidth="1"/>
    <col min="10" max="14" width="8.375" style="4" customWidth="1"/>
    <col min="15" max="18" width="7.625" style="4" customWidth="1"/>
    <col min="19" max="19" width="9.25" style="4" customWidth="1"/>
    <col min="20" max="30" width="7.625" style="4" customWidth="1"/>
    <col min="31" max="32" width="7.625" customWidth="1"/>
  </cols>
  <sheetData>
    <row r="1" spans="1:1">
      <c r="A1" t="s">
        <v>29</v>
      </c>
    </row>
    <row r="2" ht="75" customHeight="1" spans="1:32">
      <c r="A2" s="5" t="s">
        <v>30</v>
      </c>
      <c r="B2" s="5"/>
      <c r="C2" s="5"/>
      <c r="D2" s="5"/>
      <c r="E2" s="5"/>
      <c r="F2" s="5"/>
      <c r="G2" s="5"/>
      <c r="H2" s="5"/>
      <c r="I2" s="5"/>
      <c r="J2" s="24"/>
      <c r="K2" s="24"/>
      <c r="L2" s="24"/>
      <c r="M2" s="24"/>
      <c r="N2" s="24"/>
      <c r="O2" s="24"/>
      <c r="P2" s="24"/>
      <c r="Q2" s="24"/>
      <c r="R2" s="24"/>
      <c r="S2" s="24"/>
      <c r="T2" s="24"/>
      <c r="U2" s="24"/>
      <c r="V2" s="24"/>
      <c r="W2" s="24"/>
      <c r="X2" s="24"/>
      <c r="Y2" s="24"/>
      <c r="Z2" s="24"/>
      <c r="AA2" s="24"/>
      <c r="AB2" s="24"/>
      <c r="AC2" s="24"/>
      <c r="AD2" s="24"/>
      <c r="AE2" s="5"/>
      <c r="AF2" s="5"/>
    </row>
    <row r="3" ht="21.75" customHeight="1" spans="8:32">
      <c r="H3" s="6"/>
      <c r="Q3" s="30"/>
      <c r="Z3" s="30"/>
      <c r="AE3" s="34" t="s">
        <v>31</v>
      </c>
      <c r="AF3" s="34"/>
    </row>
    <row r="4" s="1" customFormat="1" ht="18.75" customHeight="1" spans="1:32">
      <c r="A4" s="7" t="s">
        <v>32</v>
      </c>
      <c r="B4" s="8" t="s">
        <v>33</v>
      </c>
      <c r="C4" s="9"/>
      <c r="D4" s="9"/>
      <c r="E4" s="10"/>
      <c r="F4" s="11" t="s">
        <v>34</v>
      </c>
      <c r="G4" s="11"/>
      <c r="H4" s="11"/>
      <c r="I4" s="11"/>
      <c r="J4" s="25"/>
      <c r="K4" s="25"/>
      <c r="L4" s="25"/>
      <c r="M4" s="25"/>
      <c r="N4" s="25"/>
      <c r="O4" s="25" t="s">
        <v>35</v>
      </c>
      <c r="P4" s="25"/>
      <c r="Q4" s="25"/>
      <c r="R4" s="25"/>
      <c r="S4" s="25"/>
      <c r="T4" s="25"/>
      <c r="U4" s="25"/>
      <c r="V4" s="25"/>
      <c r="W4" s="25"/>
      <c r="X4" s="25" t="s">
        <v>36</v>
      </c>
      <c r="Y4" s="25"/>
      <c r="Z4" s="25"/>
      <c r="AA4" s="25"/>
      <c r="AB4" s="25"/>
      <c r="AC4" s="25"/>
      <c r="AD4" s="25"/>
      <c r="AE4" s="11"/>
      <c r="AF4" s="11"/>
    </row>
    <row r="5" s="1" customFormat="1" ht="24" customHeight="1" spans="1:32">
      <c r="A5" s="7"/>
      <c r="B5" s="12"/>
      <c r="C5" s="13"/>
      <c r="D5" s="13"/>
      <c r="E5" s="14"/>
      <c r="F5" s="11" t="s">
        <v>37</v>
      </c>
      <c r="G5" s="11"/>
      <c r="H5" s="11"/>
      <c r="I5" s="11" t="s">
        <v>38</v>
      </c>
      <c r="J5" s="25"/>
      <c r="K5" s="25"/>
      <c r="L5" s="25" t="s">
        <v>39</v>
      </c>
      <c r="M5" s="25"/>
      <c r="N5" s="25"/>
      <c r="O5" s="25" t="s">
        <v>37</v>
      </c>
      <c r="P5" s="25"/>
      <c r="Q5" s="25"/>
      <c r="R5" s="25" t="s">
        <v>38</v>
      </c>
      <c r="S5" s="25"/>
      <c r="T5" s="25"/>
      <c r="U5" s="25" t="s">
        <v>39</v>
      </c>
      <c r="V5" s="25"/>
      <c r="W5" s="25"/>
      <c r="X5" s="25" t="s">
        <v>37</v>
      </c>
      <c r="Y5" s="25"/>
      <c r="Z5" s="25"/>
      <c r="AA5" s="25" t="s">
        <v>40</v>
      </c>
      <c r="AB5" s="25"/>
      <c r="AC5" s="25"/>
      <c r="AD5" s="25" t="s">
        <v>41</v>
      </c>
      <c r="AE5" s="11"/>
      <c r="AF5" s="11"/>
    </row>
    <row r="6" s="1" customFormat="1" ht="33" customHeight="1" spans="1:32">
      <c r="A6" s="7"/>
      <c r="B6" s="11" t="s">
        <v>42</v>
      </c>
      <c r="C6" s="11" t="s">
        <v>43</v>
      </c>
      <c r="D6" s="11" t="s">
        <v>44</v>
      </c>
      <c r="E6" s="11" t="s">
        <v>45</v>
      </c>
      <c r="F6" s="11" t="s">
        <v>46</v>
      </c>
      <c r="G6" s="11" t="s">
        <v>44</v>
      </c>
      <c r="H6" s="11" t="s">
        <v>45</v>
      </c>
      <c r="I6" s="11" t="s">
        <v>46</v>
      </c>
      <c r="J6" s="25" t="s">
        <v>44</v>
      </c>
      <c r="K6" s="25" t="s">
        <v>45</v>
      </c>
      <c r="L6" s="25" t="s">
        <v>46</v>
      </c>
      <c r="M6" s="25" t="s">
        <v>44</v>
      </c>
      <c r="N6" s="25" t="s">
        <v>45</v>
      </c>
      <c r="O6" s="25" t="s">
        <v>46</v>
      </c>
      <c r="P6" s="25" t="s">
        <v>44</v>
      </c>
      <c r="Q6" s="25" t="s">
        <v>45</v>
      </c>
      <c r="R6" s="25" t="s">
        <v>46</v>
      </c>
      <c r="S6" s="25" t="s">
        <v>44</v>
      </c>
      <c r="T6" s="25" t="s">
        <v>45</v>
      </c>
      <c r="U6" s="25" t="s">
        <v>46</v>
      </c>
      <c r="V6" s="25" t="s">
        <v>44</v>
      </c>
      <c r="W6" s="25" t="s">
        <v>45</v>
      </c>
      <c r="X6" s="25" t="s">
        <v>46</v>
      </c>
      <c r="Y6" s="25" t="s">
        <v>44</v>
      </c>
      <c r="Z6" s="25" t="s">
        <v>45</v>
      </c>
      <c r="AA6" s="25" t="s">
        <v>46</v>
      </c>
      <c r="AB6" s="25" t="s">
        <v>44</v>
      </c>
      <c r="AC6" s="25" t="s">
        <v>45</v>
      </c>
      <c r="AD6" s="25" t="s">
        <v>46</v>
      </c>
      <c r="AE6" s="11" t="s">
        <v>44</v>
      </c>
      <c r="AF6" s="11" t="s">
        <v>45</v>
      </c>
    </row>
    <row r="7" s="2" customFormat="1" ht="24" customHeight="1" spans="1:32">
      <c r="A7" s="15" t="s">
        <v>47</v>
      </c>
      <c r="B7" s="16">
        <f>SUM(B8:B29)</f>
        <v>4357.9125</v>
      </c>
      <c r="C7" s="15">
        <f>SUM(C8:C29)</f>
        <v>87158.25</v>
      </c>
      <c r="D7" s="15">
        <f>SUM(D8:D29)</f>
        <v>48627.05</v>
      </c>
      <c r="E7" s="15">
        <f>SUM(E8:E29)</f>
        <v>38531.2</v>
      </c>
      <c r="F7" s="17">
        <f t="shared" ref="F7:N7" si="0">SUM(F9:F29)</f>
        <v>125000</v>
      </c>
      <c r="G7" s="17">
        <f t="shared" si="0"/>
        <v>77260</v>
      </c>
      <c r="H7" s="17">
        <f t="shared" si="0"/>
        <v>47740</v>
      </c>
      <c r="I7" s="17">
        <f t="shared" si="0"/>
        <v>97511.85</v>
      </c>
      <c r="J7" s="26">
        <f t="shared" si="0"/>
        <v>71756.75</v>
      </c>
      <c r="K7" s="26">
        <f t="shared" si="0"/>
        <v>25755.1</v>
      </c>
      <c r="L7" s="26">
        <f t="shared" si="0"/>
        <v>27488.15</v>
      </c>
      <c r="M7" s="26">
        <f t="shared" si="0"/>
        <v>5503.25</v>
      </c>
      <c r="N7" s="26">
        <f t="shared" si="0"/>
        <v>21984.9</v>
      </c>
      <c r="O7" s="26">
        <f t="shared" ref="O7:W7" si="1">SUM(O9:O29)</f>
        <v>108620</v>
      </c>
      <c r="P7" s="26">
        <f t="shared" si="1"/>
        <v>71655</v>
      </c>
      <c r="Q7" s="26">
        <f t="shared" si="1"/>
        <v>36965</v>
      </c>
      <c r="R7" s="26">
        <f t="shared" si="1"/>
        <v>116193.2</v>
      </c>
      <c r="S7" s="26">
        <f t="shared" si="1"/>
        <v>80700.9</v>
      </c>
      <c r="T7" s="26">
        <f t="shared" si="1"/>
        <v>35492.3</v>
      </c>
      <c r="U7" s="26">
        <f t="shared" si="1"/>
        <v>-7573.2</v>
      </c>
      <c r="V7" s="26">
        <f t="shared" si="1"/>
        <v>-9045.9</v>
      </c>
      <c r="W7" s="26">
        <f t="shared" si="1"/>
        <v>1472.7</v>
      </c>
      <c r="X7" s="26">
        <f t="shared" ref="X7:Z7" si="2">SUM(X8:X29)</f>
        <v>141380</v>
      </c>
      <c r="Y7" s="26">
        <f t="shared" si="2"/>
        <v>96154.8</v>
      </c>
      <c r="Z7" s="26">
        <f t="shared" si="2"/>
        <v>45225.2</v>
      </c>
      <c r="AA7" s="35">
        <f>AB7+AC7</f>
        <v>74136.7</v>
      </c>
      <c r="AB7" s="36">
        <f t="shared" ref="AB7:AF7" si="3">SUM(AB8:AB29)</f>
        <v>43985.1</v>
      </c>
      <c r="AC7" s="35">
        <f t="shared" si="3"/>
        <v>30151.6</v>
      </c>
      <c r="AD7" s="36">
        <f t="shared" si="3"/>
        <v>67243.3</v>
      </c>
      <c r="AE7" s="35">
        <f t="shared" si="3"/>
        <v>52169.7</v>
      </c>
      <c r="AF7" s="36">
        <f t="shared" si="3"/>
        <v>15073.6</v>
      </c>
    </row>
    <row r="8" s="2" customFormat="1" ht="24.75" customHeight="1" spans="1:32">
      <c r="A8" s="18" t="s">
        <v>48</v>
      </c>
      <c r="B8" s="19">
        <f>C8*500/10000</f>
        <v>87.5</v>
      </c>
      <c r="C8" s="20">
        <f>D8+E8</f>
        <v>1750</v>
      </c>
      <c r="D8" s="20">
        <f>M8+V8+AE8</f>
        <v>1230</v>
      </c>
      <c r="E8" s="20">
        <f>N8+W8+AF8</f>
        <v>520</v>
      </c>
      <c r="F8" s="21"/>
      <c r="G8" s="21"/>
      <c r="H8" s="21"/>
      <c r="I8" s="21"/>
      <c r="J8" s="22"/>
      <c r="K8" s="22"/>
      <c r="L8" s="22"/>
      <c r="M8" s="22"/>
      <c r="N8" s="22"/>
      <c r="O8" s="22"/>
      <c r="P8" s="22"/>
      <c r="Q8" s="22"/>
      <c r="R8" s="22"/>
      <c r="S8" s="22"/>
      <c r="T8" s="22"/>
      <c r="U8" s="22"/>
      <c r="V8" s="22"/>
      <c r="W8" s="22"/>
      <c r="X8" s="22">
        <f t="shared" ref="X8:X29" si="4">Y8+Z8</f>
        <v>1810</v>
      </c>
      <c r="Y8" s="22">
        <v>1260</v>
      </c>
      <c r="Z8" s="22">
        <v>550</v>
      </c>
      <c r="AA8" s="27">
        <f t="shared" ref="AA8:AA29" si="5">AB8+AC8</f>
        <v>60</v>
      </c>
      <c r="AB8" s="28">
        <v>30</v>
      </c>
      <c r="AC8" s="27">
        <v>30</v>
      </c>
      <c r="AD8" s="28">
        <f>AE8+AF8</f>
        <v>1750</v>
      </c>
      <c r="AE8" s="27">
        <f>Y8-AB8</f>
        <v>1230</v>
      </c>
      <c r="AF8" s="28">
        <f>Z8-AC8</f>
        <v>520</v>
      </c>
    </row>
    <row r="9" s="3" customFormat="1" ht="24.75" customHeight="1" spans="1:33">
      <c r="A9" s="20" t="s">
        <v>49</v>
      </c>
      <c r="B9" s="19">
        <f t="shared" ref="B9:B29" si="6">C9*500/10000</f>
        <v>57.3275</v>
      </c>
      <c r="C9" s="20">
        <f t="shared" ref="C9:C29" si="7">D9+E9</f>
        <v>1146.55</v>
      </c>
      <c r="D9" s="20">
        <f t="shared" ref="D9:D29" si="8">M9+V9+AE9</f>
        <v>608.25</v>
      </c>
      <c r="E9" s="20">
        <f t="shared" ref="E9:E29" si="9">N9+W9+AF9</f>
        <v>538.3</v>
      </c>
      <c r="F9" s="22">
        <f t="shared" ref="F9:F29" si="10">G9+H9</f>
        <v>300</v>
      </c>
      <c r="G9" s="23">
        <v>150</v>
      </c>
      <c r="H9" s="23">
        <v>150</v>
      </c>
      <c r="I9" s="27">
        <f>J9+K9</f>
        <v>171.45</v>
      </c>
      <c r="J9" s="28">
        <v>105.75</v>
      </c>
      <c r="K9" s="28">
        <v>65.7</v>
      </c>
      <c r="L9" s="27">
        <f>M9+N9</f>
        <v>128.55</v>
      </c>
      <c r="M9" s="28">
        <f>G9-J9</f>
        <v>44.25</v>
      </c>
      <c r="N9" s="28">
        <f>H9-K9</f>
        <v>84.3</v>
      </c>
      <c r="O9" s="22">
        <f t="shared" ref="O9:O29" si="11">P9+Q9</f>
        <v>300</v>
      </c>
      <c r="P9" s="23">
        <v>150</v>
      </c>
      <c r="Q9" s="23">
        <v>150</v>
      </c>
      <c r="R9" s="27">
        <f t="shared" ref="R9:R29" si="12">S9+T9</f>
        <v>298.3</v>
      </c>
      <c r="S9" s="31">
        <v>165.3</v>
      </c>
      <c r="T9" s="31">
        <v>133</v>
      </c>
      <c r="U9" s="27">
        <f>V9+W9</f>
        <v>1.69999999999999</v>
      </c>
      <c r="V9" s="27">
        <f>P9-S9</f>
        <v>-15.3</v>
      </c>
      <c r="W9" s="27">
        <f>Q9-T9</f>
        <v>17</v>
      </c>
      <c r="X9" s="22">
        <f t="shared" si="4"/>
        <v>1475.3</v>
      </c>
      <c r="Y9" s="23">
        <v>775.3</v>
      </c>
      <c r="Z9" s="23">
        <v>700</v>
      </c>
      <c r="AA9" s="27">
        <f t="shared" si="5"/>
        <v>459</v>
      </c>
      <c r="AB9" s="28">
        <v>196</v>
      </c>
      <c r="AC9" s="27">
        <v>263</v>
      </c>
      <c r="AD9" s="28">
        <f t="shared" ref="AD9:AD29" si="13">AE9+AF9</f>
        <v>1016.3</v>
      </c>
      <c r="AE9" s="27">
        <f t="shared" ref="AE9:AE29" si="14">Y9-AB9</f>
        <v>579.3</v>
      </c>
      <c r="AF9" s="28">
        <f t="shared" ref="AF9:AF29" si="15">Z9-AC9</f>
        <v>437</v>
      </c>
      <c r="AG9" s="2"/>
    </row>
    <row r="10" s="3" customFormat="1" ht="24.75" customHeight="1" spans="1:33">
      <c r="A10" s="20" t="s">
        <v>50</v>
      </c>
      <c r="B10" s="19">
        <f t="shared" si="6"/>
        <v>67.71</v>
      </c>
      <c r="C10" s="20">
        <f t="shared" si="7"/>
        <v>1354.2</v>
      </c>
      <c r="D10" s="20">
        <f t="shared" si="8"/>
        <v>260.3</v>
      </c>
      <c r="E10" s="20">
        <f t="shared" si="9"/>
        <v>1093.9</v>
      </c>
      <c r="F10" s="22">
        <f t="shared" si="10"/>
        <v>1380</v>
      </c>
      <c r="G10" s="23">
        <v>660</v>
      </c>
      <c r="H10" s="23">
        <v>720</v>
      </c>
      <c r="I10" s="27">
        <f t="shared" ref="I10:I29" si="16">J10+K10</f>
        <v>1062.5</v>
      </c>
      <c r="J10" s="28">
        <v>930.7</v>
      </c>
      <c r="K10" s="28">
        <v>131.8</v>
      </c>
      <c r="L10" s="27">
        <f t="shared" ref="L10:L29" si="17">M10+N10</f>
        <v>317.5</v>
      </c>
      <c r="M10" s="28">
        <f t="shared" ref="M10:M29" si="18">G10-J10</f>
        <v>-270.7</v>
      </c>
      <c r="N10" s="28">
        <f t="shared" ref="N10:N29" si="19">H10-K10</f>
        <v>588.2</v>
      </c>
      <c r="O10" s="22">
        <f t="shared" si="11"/>
        <v>1651</v>
      </c>
      <c r="P10" s="23">
        <v>931</v>
      </c>
      <c r="Q10" s="23">
        <v>720</v>
      </c>
      <c r="R10" s="27">
        <f t="shared" si="12"/>
        <v>1339.1</v>
      </c>
      <c r="S10" s="31">
        <v>904.8</v>
      </c>
      <c r="T10" s="31">
        <v>434.3</v>
      </c>
      <c r="U10" s="27">
        <f t="shared" ref="U10:U29" si="20">V10+W10</f>
        <v>311.9</v>
      </c>
      <c r="V10" s="27">
        <f t="shared" ref="V10:V29" si="21">P10-S10</f>
        <v>26.2</v>
      </c>
      <c r="W10" s="27">
        <f t="shared" ref="W10:W29" si="22">Q10-T10</f>
        <v>285.7</v>
      </c>
      <c r="X10" s="22">
        <f t="shared" si="4"/>
        <v>1624.8</v>
      </c>
      <c r="Y10" s="23">
        <v>904.8</v>
      </c>
      <c r="Z10" s="23">
        <v>720</v>
      </c>
      <c r="AA10" s="27">
        <f t="shared" si="5"/>
        <v>900</v>
      </c>
      <c r="AB10" s="28">
        <v>400</v>
      </c>
      <c r="AC10" s="27">
        <v>500</v>
      </c>
      <c r="AD10" s="28">
        <f t="shared" si="13"/>
        <v>724.8</v>
      </c>
      <c r="AE10" s="27">
        <f t="shared" si="14"/>
        <v>504.8</v>
      </c>
      <c r="AF10" s="28">
        <f t="shared" si="15"/>
        <v>220</v>
      </c>
      <c r="AG10" s="2"/>
    </row>
    <row r="11" s="3" customFormat="1" ht="24.75" customHeight="1" spans="1:33">
      <c r="A11" s="20" t="s">
        <v>51</v>
      </c>
      <c r="B11" s="19">
        <f t="shared" si="6"/>
        <v>488.65</v>
      </c>
      <c r="C11" s="20">
        <f t="shared" si="7"/>
        <v>9773</v>
      </c>
      <c r="D11" s="20">
        <f t="shared" si="8"/>
        <v>8575.3</v>
      </c>
      <c r="E11" s="20">
        <f t="shared" si="9"/>
        <v>1197.7</v>
      </c>
      <c r="F11" s="22">
        <f t="shared" si="10"/>
        <v>13800</v>
      </c>
      <c r="G11" s="23">
        <v>9600</v>
      </c>
      <c r="H11" s="23">
        <v>4200</v>
      </c>
      <c r="I11" s="27">
        <f t="shared" si="16"/>
        <v>10833</v>
      </c>
      <c r="J11" s="28">
        <v>7615.6</v>
      </c>
      <c r="K11" s="28">
        <v>3217.4</v>
      </c>
      <c r="L11" s="27">
        <f t="shared" si="17"/>
        <v>2967</v>
      </c>
      <c r="M11" s="28">
        <f t="shared" si="18"/>
        <v>1984.4</v>
      </c>
      <c r="N11" s="28">
        <f t="shared" si="19"/>
        <v>982.6</v>
      </c>
      <c r="O11" s="22">
        <f t="shared" si="11"/>
        <v>10800</v>
      </c>
      <c r="P11" s="23">
        <v>7600</v>
      </c>
      <c r="Q11" s="23">
        <v>3200</v>
      </c>
      <c r="R11" s="27">
        <f t="shared" si="12"/>
        <v>8954.9</v>
      </c>
      <c r="S11" s="31">
        <v>5741.1</v>
      </c>
      <c r="T11" s="31">
        <v>3213.8</v>
      </c>
      <c r="U11" s="27">
        <f t="shared" si="20"/>
        <v>1845.1</v>
      </c>
      <c r="V11" s="27">
        <f t="shared" si="21"/>
        <v>1858.9</v>
      </c>
      <c r="W11" s="27">
        <f t="shared" si="22"/>
        <v>-13.8000000000002</v>
      </c>
      <c r="X11" s="22">
        <f t="shared" si="4"/>
        <v>12973.8</v>
      </c>
      <c r="Y11" s="23">
        <v>7680</v>
      </c>
      <c r="Z11" s="23">
        <v>5293.8</v>
      </c>
      <c r="AA11" s="27">
        <f t="shared" si="5"/>
        <v>8012.9</v>
      </c>
      <c r="AB11" s="28">
        <v>2948</v>
      </c>
      <c r="AC11" s="27">
        <v>5064.9</v>
      </c>
      <c r="AD11" s="28">
        <f t="shared" si="13"/>
        <v>4960.9</v>
      </c>
      <c r="AE11" s="27">
        <f t="shared" si="14"/>
        <v>4732</v>
      </c>
      <c r="AF11" s="28">
        <f t="shared" si="15"/>
        <v>228.900000000001</v>
      </c>
      <c r="AG11" s="2"/>
    </row>
    <row r="12" s="3" customFormat="1" ht="24.75" customHeight="1" spans="1:33">
      <c r="A12" s="20" t="s">
        <v>52</v>
      </c>
      <c r="B12" s="19">
        <f t="shared" si="6"/>
        <v>39.74</v>
      </c>
      <c r="C12" s="20">
        <f t="shared" si="7"/>
        <v>794.8</v>
      </c>
      <c r="D12" s="20">
        <f t="shared" si="8"/>
        <v>-4.40000000000009</v>
      </c>
      <c r="E12" s="20">
        <f t="shared" si="9"/>
        <v>799.2</v>
      </c>
      <c r="F12" s="22">
        <f t="shared" si="10"/>
        <v>4720</v>
      </c>
      <c r="G12" s="23">
        <v>3020</v>
      </c>
      <c r="H12" s="23">
        <v>1700</v>
      </c>
      <c r="I12" s="27">
        <f t="shared" si="16"/>
        <v>4548.2</v>
      </c>
      <c r="J12" s="28">
        <v>3527.4</v>
      </c>
      <c r="K12" s="28">
        <v>1020.8</v>
      </c>
      <c r="L12" s="27">
        <f t="shared" si="17"/>
        <v>171.8</v>
      </c>
      <c r="M12" s="28">
        <f t="shared" si="18"/>
        <v>-507.4</v>
      </c>
      <c r="N12" s="28">
        <f t="shared" si="19"/>
        <v>679.2</v>
      </c>
      <c r="O12" s="22">
        <f t="shared" si="11"/>
        <v>5228</v>
      </c>
      <c r="P12" s="23">
        <v>3528</v>
      </c>
      <c r="Q12" s="23">
        <v>1700</v>
      </c>
      <c r="R12" s="27">
        <f t="shared" si="12"/>
        <v>5030</v>
      </c>
      <c r="S12" s="31">
        <v>3330</v>
      </c>
      <c r="T12" s="31">
        <v>1700</v>
      </c>
      <c r="U12" s="27">
        <f t="shared" si="20"/>
        <v>198</v>
      </c>
      <c r="V12" s="27">
        <f t="shared" si="21"/>
        <v>198</v>
      </c>
      <c r="W12" s="27">
        <f t="shared" si="22"/>
        <v>0</v>
      </c>
      <c r="X12" s="22">
        <f t="shared" si="4"/>
        <v>5030</v>
      </c>
      <c r="Y12" s="23">
        <v>3320</v>
      </c>
      <c r="Z12" s="23">
        <v>1710</v>
      </c>
      <c r="AA12" s="27">
        <f t="shared" si="5"/>
        <v>4605</v>
      </c>
      <c r="AB12" s="28">
        <v>3015</v>
      </c>
      <c r="AC12" s="27">
        <v>1590</v>
      </c>
      <c r="AD12" s="28">
        <f t="shared" si="13"/>
        <v>425</v>
      </c>
      <c r="AE12" s="27">
        <f t="shared" si="14"/>
        <v>305</v>
      </c>
      <c r="AF12" s="28">
        <f t="shared" si="15"/>
        <v>120</v>
      </c>
      <c r="AG12" s="2"/>
    </row>
    <row r="13" s="3" customFormat="1" ht="24.75" customHeight="1" spans="1:33">
      <c r="A13" s="20" t="s">
        <v>53</v>
      </c>
      <c r="B13" s="19">
        <f t="shared" si="6"/>
        <v>408.815</v>
      </c>
      <c r="C13" s="20">
        <f t="shared" si="7"/>
        <v>8176.3</v>
      </c>
      <c r="D13" s="20">
        <f t="shared" si="8"/>
        <v>3089.9</v>
      </c>
      <c r="E13" s="20">
        <f t="shared" si="9"/>
        <v>5086.4</v>
      </c>
      <c r="F13" s="22">
        <f t="shared" si="10"/>
        <v>5900</v>
      </c>
      <c r="G13" s="23">
        <v>2400</v>
      </c>
      <c r="H13" s="23">
        <v>3500</v>
      </c>
      <c r="I13" s="27">
        <f t="shared" si="16"/>
        <v>5132.6</v>
      </c>
      <c r="J13" s="28">
        <v>3480.1</v>
      </c>
      <c r="K13" s="28">
        <v>1652.5</v>
      </c>
      <c r="L13" s="27">
        <f t="shared" si="17"/>
        <v>767.4</v>
      </c>
      <c r="M13" s="28">
        <f t="shared" si="18"/>
        <v>-1080.1</v>
      </c>
      <c r="N13" s="28">
        <f t="shared" si="19"/>
        <v>1847.5</v>
      </c>
      <c r="O13" s="22">
        <f t="shared" si="11"/>
        <v>6980</v>
      </c>
      <c r="P13" s="23">
        <v>3480</v>
      </c>
      <c r="Q13" s="23">
        <v>3500</v>
      </c>
      <c r="R13" s="27">
        <f t="shared" si="12"/>
        <v>7124.6</v>
      </c>
      <c r="S13" s="31">
        <v>5055.5</v>
      </c>
      <c r="T13" s="31">
        <v>2069.1</v>
      </c>
      <c r="U13" s="27">
        <f t="shared" si="20"/>
        <v>-144.6</v>
      </c>
      <c r="V13" s="27">
        <f t="shared" si="21"/>
        <v>-1575.5</v>
      </c>
      <c r="W13" s="27">
        <f t="shared" si="22"/>
        <v>1430.9</v>
      </c>
      <c r="X13" s="22">
        <f t="shared" si="4"/>
        <v>13705.5</v>
      </c>
      <c r="Y13" s="23">
        <v>10045.5</v>
      </c>
      <c r="Z13" s="23">
        <v>3660</v>
      </c>
      <c r="AA13" s="27">
        <f t="shared" si="5"/>
        <v>6152</v>
      </c>
      <c r="AB13" s="28">
        <v>4300</v>
      </c>
      <c r="AC13" s="27">
        <v>1852</v>
      </c>
      <c r="AD13" s="28">
        <f t="shared" si="13"/>
        <v>7553.5</v>
      </c>
      <c r="AE13" s="27">
        <f t="shared" si="14"/>
        <v>5745.5</v>
      </c>
      <c r="AF13" s="28">
        <f t="shared" si="15"/>
        <v>1808</v>
      </c>
      <c r="AG13" s="2"/>
    </row>
    <row r="14" s="3" customFormat="1" ht="24.75" customHeight="1" spans="1:33">
      <c r="A14" s="20" t="s">
        <v>54</v>
      </c>
      <c r="B14" s="19">
        <f t="shared" si="6"/>
        <v>1.655</v>
      </c>
      <c r="C14" s="20">
        <f t="shared" si="7"/>
        <v>33.1</v>
      </c>
      <c r="D14" s="20">
        <f t="shared" si="8"/>
        <v>30.3</v>
      </c>
      <c r="E14" s="20">
        <f t="shared" si="9"/>
        <v>2.8</v>
      </c>
      <c r="F14" s="22">
        <f t="shared" si="10"/>
        <v>280</v>
      </c>
      <c r="G14" s="23">
        <v>240</v>
      </c>
      <c r="H14" s="23">
        <v>40</v>
      </c>
      <c r="I14" s="27">
        <f t="shared" si="16"/>
        <v>297.4</v>
      </c>
      <c r="J14" s="28">
        <v>260.7</v>
      </c>
      <c r="K14" s="28">
        <v>36.7</v>
      </c>
      <c r="L14" s="27">
        <f t="shared" si="17"/>
        <v>-17.4</v>
      </c>
      <c r="M14" s="28">
        <f t="shared" si="18"/>
        <v>-20.7</v>
      </c>
      <c r="N14" s="28">
        <f t="shared" si="19"/>
        <v>3.3</v>
      </c>
      <c r="O14" s="22">
        <f t="shared" si="11"/>
        <v>301</v>
      </c>
      <c r="P14" s="23">
        <v>261</v>
      </c>
      <c r="Q14" s="23">
        <v>40</v>
      </c>
      <c r="R14" s="27">
        <f t="shared" si="12"/>
        <v>289.8</v>
      </c>
      <c r="S14" s="31">
        <v>249.3</v>
      </c>
      <c r="T14" s="31">
        <v>40.5</v>
      </c>
      <c r="U14" s="27">
        <f t="shared" si="20"/>
        <v>11.2</v>
      </c>
      <c r="V14" s="27">
        <f t="shared" si="21"/>
        <v>11.7</v>
      </c>
      <c r="W14" s="27">
        <f t="shared" si="22"/>
        <v>-0.5</v>
      </c>
      <c r="X14" s="22">
        <f t="shared" si="4"/>
        <v>289.3</v>
      </c>
      <c r="Y14" s="23">
        <v>249.3</v>
      </c>
      <c r="Z14" s="23">
        <v>40</v>
      </c>
      <c r="AA14" s="27">
        <f t="shared" si="5"/>
        <v>250</v>
      </c>
      <c r="AB14" s="28">
        <v>210</v>
      </c>
      <c r="AC14" s="27">
        <v>40</v>
      </c>
      <c r="AD14" s="28">
        <f t="shared" si="13"/>
        <v>39.3</v>
      </c>
      <c r="AE14" s="27">
        <f t="shared" si="14"/>
        <v>39.3</v>
      </c>
      <c r="AF14" s="28">
        <f t="shared" si="15"/>
        <v>0</v>
      </c>
      <c r="AG14" s="2"/>
    </row>
    <row r="15" s="3" customFormat="1" ht="24.75" customHeight="1" spans="1:33">
      <c r="A15" s="20" t="s">
        <v>55</v>
      </c>
      <c r="B15" s="19">
        <f t="shared" si="6"/>
        <v>44.21</v>
      </c>
      <c r="C15" s="20">
        <f t="shared" si="7"/>
        <v>884.2</v>
      </c>
      <c r="D15" s="20">
        <f t="shared" si="8"/>
        <v>860</v>
      </c>
      <c r="E15" s="20">
        <f t="shared" si="9"/>
        <v>24.2</v>
      </c>
      <c r="F15" s="22">
        <f t="shared" si="10"/>
        <v>850</v>
      </c>
      <c r="G15" s="23">
        <v>820</v>
      </c>
      <c r="H15" s="23">
        <v>30</v>
      </c>
      <c r="I15" s="27">
        <f t="shared" si="16"/>
        <v>855.9</v>
      </c>
      <c r="J15" s="28">
        <v>831</v>
      </c>
      <c r="K15" s="28">
        <v>24.9</v>
      </c>
      <c r="L15" s="27">
        <f t="shared" si="17"/>
        <v>-5.9</v>
      </c>
      <c r="M15" s="28">
        <f t="shared" si="18"/>
        <v>-11</v>
      </c>
      <c r="N15" s="28">
        <f t="shared" si="19"/>
        <v>5.1</v>
      </c>
      <c r="O15" s="22">
        <f t="shared" si="11"/>
        <v>861</v>
      </c>
      <c r="P15" s="23">
        <v>831</v>
      </c>
      <c r="Q15" s="23">
        <v>30</v>
      </c>
      <c r="R15" s="27">
        <f t="shared" si="12"/>
        <v>1280.9</v>
      </c>
      <c r="S15" s="31">
        <v>1250</v>
      </c>
      <c r="T15" s="31">
        <v>30.9</v>
      </c>
      <c r="U15" s="27">
        <f t="shared" si="20"/>
        <v>-419.9</v>
      </c>
      <c r="V15" s="27">
        <f t="shared" si="21"/>
        <v>-419</v>
      </c>
      <c r="W15" s="27">
        <f t="shared" si="22"/>
        <v>-0.899999999999999</v>
      </c>
      <c r="X15" s="22">
        <f t="shared" si="4"/>
        <v>1310</v>
      </c>
      <c r="Y15" s="23">
        <v>1290</v>
      </c>
      <c r="Z15" s="23">
        <v>20</v>
      </c>
      <c r="AA15" s="27">
        <f t="shared" si="5"/>
        <v>0</v>
      </c>
      <c r="AB15" s="28"/>
      <c r="AC15" s="27"/>
      <c r="AD15" s="28">
        <f t="shared" si="13"/>
        <v>1310</v>
      </c>
      <c r="AE15" s="27">
        <f t="shared" si="14"/>
        <v>1290</v>
      </c>
      <c r="AF15" s="28">
        <f t="shared" si="15"/>
        <v>20</v>
      </c>
      <c r="AG15" s="2"/>
    </row>
    <row r="16" s="3" customFormat="1" ht="24.75" customHeight="1" spans="1:33">
      <c r="A16" s="20" t="s">
        <v>56</v>
      </c>
      <c r="B16" s="19">
        <f t="shared" si="6"/>
        <v>433</v>
      </c>
      <c r="C16" s="20">
        <f t="shared" si="7"/>
        <v>8660</v>
      </c>
      <c r="D16" s="20">
        <f t="shared" si="8"/>
        <v>7280</v>
      </c>
      <c r="E16" s="20">
        <f t="shared" si="9"/>
        <v>1380</v>
      </c>
      <c r="F16" s="22">
        <f t="shared" si="10"/>
        <v>5900</v>
      </c>
      <c r="G16" s="23">
        <v>4000</v>
      </c>
      <c r="H16" s="23">
        <v>1900</v>
      </c>
      <c r="I16" s="27">
        <f t="shared" si="16"/>
        <v>3900</v>
      </c>
      <c r="J16" s="28">
        <v>3000</v>
      </c>
      <c r="K16" s="28">
        <v>900</v>
      </c>
      <c r="L16" s="27">
        <f t="shared" si="17"/>
        <v>2000</v>
      </c>
      <c r="M16" s="28">
        <f t="shared" si="18"/>
        <v>1000</v>
      </c>
      <c r="N16" s="28">
        <f t="shared" si="19"/>
        <v>1000</v>
      </c>
      <c r="O16" s="22">
        <f t="shared" si="11"/>
        <v>3900</v>
      </c>
      <c r="P16" s="23">
        <v>3000</v>
      </c>
      <c r="Q16" s="23">
        <v>900</v>
      </c>
      <c r="R16" s="27">
        <f t="shared" si="12"/>
        <v>5699.7</v>
      </c>
      <c r="S16" s="31">
        <v>3707.5</v>
      </c>
      <c r="T16" s="31">
        <v>1992.2</v>
      </c>
      <c r="U16" s="27">
        <f t="shared" si="20"/>
        <v>-1799.7</v>
      </c>
      <c r="V16" s="27">
        <f t="shared" si="21"/>
        <v>-707.5</v>
      </c>
      <c r="W16" s="27">
        <f t="shared" si="22"/>
        <v>-1092.2</v>
      </c>
      <c r="X16" s="22">
        <f t="shared" si="4"/>
        <v>13359.7</v>
      </c>
      <c r="Y16" s="23">
        <v>10487.5</v>
      </c>
      <c r="Z16" s="23">
        <v>2872.2</v>
      </c>
      <c r="AA16" s="27">
        <f t="shared" si="5"/>
        <v>4900</v>
      </c>
      <c r="AB16" s="28">
        <v>3500</v>
      </c>
      <c r="AC16" s="27">
        <v>1400</v>
      </c>
      <c r="AD16" s="28">
        <f t="shared" si="13"/>
        <v>8459.7</v>
      </c>
      <c r="AE16" s="27">
        <f t="shared" si="14"/>
        <v>6987.5</v>
      </c>
      <c r="AF16" s="28">
        <f t="shared" si="15"/>
        <v>1472.2</v>
      </c>
      <c r="AG16" s="2"/>
    </row>
    <row r="17" s="3" customFormat="1" ht="24.75" customHeight="1" spans="1:33">
      <c r="A17" s="20" t="s">
        <v>57</v>
      </c>
      <c r="B17" s="19">
        <f t="shared" si="6"/>
        <v>21.16</v>
      </c>
      <c r="C17" s="20">
        <f t="shared" si="7"/>
        <v>423.2</v>
      </c>
      <c r="D17" s="20">
        <f t="shared" si="8"/>
        <v>220.2</v>
      </c>
      <c r="E17" s="20">
        <f t="shared" si="9"/>
        <v>203</v>
      </c>
      <c r="F17" s="22">
        <f t="shared" si="10"/>
        <v>460</v>
      </c>
      <c r="G17" s="23">
        <v>380</v>
      </c>
      <c r="H17" s="23">
        <v>80</v>
      </c>
      <c r="I17" s="27">
        <f t="shared" si="16"/>
        <v>3432.8</v>
      </c>
      <c r="J17" s="28">
        <v>3432.8</v>
      </c>
      <c r="K17" s="28">
        <v>0</v>
      </c>
      <c r="L17" s="27">
        <f t="shared" si="17"/>
        <v>-2972.8</v>
      </c>
      <c r="M17" s="28">
        <f t="shared" si="18"/>
        <v>-3052.8</v>
      </c>
      <c r="N17" s="28">
        <f t="shared" si="19"/>
        <v>80</v>
      </c>
      <c r="O17" s="22">
        <f t="shared" si="11"/>
        <v>3513</v>
      </c>
      <c r="P17" s="23">
        <v>3433</v>
      </c>
      <c r="Q17" s="23">
        <v>80</v>
      </c>
      <c r="R17" s="27">
        <f t="shared" si="12"/>
        <v>830.4</v>
      </c>
      <c r="S17" s="31">
        <v>813.4</v>
      </c>
      <c r="T17" s="31">
        <v>17</v>
      </c>
      <c r="U17" s="27">
        <f t="shared" si="20"/>
        <v>2682.6</v>
      </c>
      <c r="V17" s="27">
        <f t="shared" si="21"/>
        <v>2619.6</v>
      </c>
      <c r="W17" s="27">
        <f t="shared" si="22"/>
        <v>63</v>
      </c>
      <c r="X17" s="22">
        <f t="shared" si="4"/>
        <v>893.4</v>
      </c>
      <c r="Y17" s="23">
        <v>813.4</v>
      </c>
      <c r="Z17" s="23">
        <v>80</v>
      </c>
      <c r="AA17" s="27">
        <f t="shared" si="5"/>
        <v>180</v>
      </c>
      <c r="AB17" s="28">
        <v>160</v>
      </c>
      <c r="AC17" s="27">
        <v>20</v>
      </c>
      <c r="AD17" s="28">
        <f t="shared" si="13"/>
        <v>713.4</v>
      </c>
      <c r="AE17" s="27">
        <f t="shared" si="14"/>
        <v>653.4</v>
      </c>
      <c r="AF17" s="28">
        <f t="shared" si="15"/>
        <v>60</v>
      </c>
      <c r="AG17" s="2"/>
    </row>
    <row r="18" s="3" customFormat="1" ht="24.75" customHeight="1" spans="1:33">
      <c r="A18" s="20" t="s">
        <v>58</v>
      </c>
      <c r="B18" s="19">
        <f t="shared" si="6"/>
        <v>172.6</v>
      </c>
      <c r="C18" s="20">
        <f t="shared" si="7"/>
        <v>3452</v>
      </c>
      <c r="D18" s="20">
        <f t="shared" si="8"/>
        <v>1296.2</v>
      </c>
      <c r="E18" s="20">
        <f t="shared" si="9"/>
        <v>2155.8</v>
      </c>
      <c r="F18" s="22">
        <f t="shared" si="10"/>
        <v>10640</v>
      </c>
      <c r="G18" s="23">
        <v>8230</v>
      </c>
      <c r="H18" s="23">
        <v>2410</v>
      </c>
      <c r="I18" s="27">
        <f t="shared" si="16"/>
        <v>11413</v>
      </c>
      <c r="J18" s="28">
        <v>10178.8</v>
      </c>
      <c r="K18" s="28">
        <v>1234.2</v>
      </c>
      <c r="L18" s="27">
        <f t="shared" si="17"/>
        <v>-772.999999999999</v>
      </c>
      <c r="M18" s="28">
        <f t="shared" si="18"/>
        <v>-1948.8</v>
      </c>
      <c r="N18" s="28">
        <f t="shared" si="19"/>
        <v>1175.8</v>
      </c>
      <c r="O18" s="22">
        <f t="shared" si="11"/>
        <v>8589</v>
      </c>
      <c r="P18" s="23">
        <v>7179</v>
      </c>
      <c r="Q18" s="23">
        <v>1410</v>
      </c>
      <c r="R18" s="27">
        <f t="shared" si="12"/>
        <v>8696.8</v>
      </c>
      <c r="S18" s="31">
        <v>7286.8</v>
      </c>
      <c r="T18" s="31">
        <v>1410</v>
      </c>
      <c r="U18" s="27">
        <f t="shared" si="20"/>
        <v>-107.8</v>
      </c>
      <c r="V18" s="27">
        <f t="shared" si="21"/>
        <v>-107.8</v>
      </c>
      <c r="W18" s="27">
        <f t="shared" si="22"/>
        <v>0</v>
      </c>
      <c r="X18" s="22">
        <f t="shared" si="4"/>
        <v>8676.8</v>
      </c>
      <c r="Y18" s="23">
        <v>7276.8</v>
      </c>
      <c r="Z18" s="23">
        <v>1400</v>
      </c>
      <c r="AA18" s="27">
        <f t="shared" si="5"/>
        <v>4344</v>
      </c>
      <c r="AB18" s="28">
        <v>3924</v>
      </c>
      <c r="AC18" s="27">
        <v>420</v>
      </c>
      <c r="AD18" s="28">
        <f t="shared" si="13"/>
        <v>4332.8</v>
      </c>
      <c r="AE18" s="27">
        <f t="shared" si="14"/>
        <v>3352.8</v>
      </c>
      <c r="AF18" s="28">
        <f t="shared" si="15"/>
        <v>980</v>
      </c>
      <c r="AG18" s="2"/>
    </row>
    <row r="19" s="2" customFormat="1" ht="24.75" customHeight="1" spans="1:32">
      <c r="A19" s="20" t="s">
        <v>59</v>
      </c>
      <c r="B19" s="19">
        <f t="shared" si="6"/>
        <v>412.52</v>
      </c>
      <c r="C19" s="20">
        <f t="shared" si="7"/>
        <v>8250.4</v>
      </c>
      <c r="D19" s="20">
        <f t="shared" si="8"/>
        <v>7790.4</v>
      </c>
      <c r="E19" s="20">
        <f t="shared" si="9"/>
        <v>460</v>
      </c>
      <c r="F19" s="22">
        <f t="shared" si="10"/>
        <v>10360</v>
      </c>
      <c r="G19" s="23">
        <v>7000</v>
      </c>
      <c r="H19" s="23">
        <v>3360</v>
      </c>
      <c r="I19" s="27">
        <f t="shared" si="16"/>
        <v>5259.6</v>
      </c>
      <c r="J19" s="28">
        <v>2899.6</v>
      </c>
      <c r="K19" s="28">
        <v>2360</v>
      </c>
      <c r="L19" s="27">
        <f t="shared" si="17"/>
        <v>5100.4</v>
      </c>
      <c r="M19" s="28">
        <f t="shared" si="18"/>
        <v>4100.4</v>
      </c>
      <c r="N19" s="28">
        <f t="shared" si="19"/>
        <v>1000</v>
      </c>
      <c r="O19" s="22">
        <f t="shared" si="11"/>
        <v>8360</v>
      </c>
      <c r="P19" s="23">
        <v>6000</v>
      </c>
      <c r="Q19" s="23">
        <v>2360</v>
      </c>
      <c r="R19" s="27">
        <f t="shared" si="12"/>
        <v>12505.6</v>
      </c>
      <c r="S19" s="31">
        <v>10145.6</v>
      </c>
      <c r="T19" s="31">
        <v>2360</v>
      </c>
      <c r="U19" s="27">
        <f t="shared" si="20"/>
        <v>-4145.6</v>
      </c>
      <c r="V19" s="27">
        <f t="shared" si="21"/>
        <v>-4145.6</v>
      </c>
      <c r="W19" s="27">
        <f t="shared" si="22"/>
        <v>0</v>
      </c>
      <c r="X19" s="22">
        <f t="shared" si="4"/>
        <v>12495.6</v>
      </c>
      <c r="Y19" s="23">
        <v>10135.6</v>
      </c>
      <c r="Z19" s="23">
        <v>2360</v>
      </c>
      <c r="AA19" s="27">
        <f t="shared" si="5"/>
        <v>5200</v>
      </c>
      <c r="AB19" s="28">
        <v>2300</v>
      </c>
      <c r="AC19" s="27">
        <v>2900</v>
      </c>
      <c r="AD19" s="28">
        <f t="shared" si="13"/>
        <v>7295.6</v>
      </c>
      <c r="AE19" s="27">
        <f t="shared" si="14"/>
        <v>7835.6</v>
      </c>
      <c r="AF19" s="28">
        <f t="shared" si="15"/>
        <v>-540</v>
      </c>
    </row>
    <row r="20" s="3" customFormat="1" ht="24.75" customHeight="1" spans="1:33">
      <c r="A20" s="20" t="s">
        <v>60</v>
      </c>
      <c r="B20" s="19">
        <f t="shared" si="6"/>
        <v>136.385</v>
      </c>
      <c r="C20" s="20">
        <f t="shared" si="7"/>
        <v>2727.7</v>
      </c>
      <c r="D20" s="20">
        <f t="shared" si="8"/>
        <v>730.1</v>
      </c>
      <c r="E20" s="20">
        <f t="shared" si="9"/>
        <v>1997.6</v>
      </c>
      <c r="F20" s="22">
        <f t="shared" si="10"/>
        <v>2210</v>
      </c>
      <c r="G20" s="23">
        <v>970</v>
      </c>
      <c r="H20" s="23">
        <v>1240</v>
      </c>
      <c r="I20" s="27">
        <f t="shared" si="16"/>
        <v>1713.1</v>
      </c>
      <c r="J20" s="23">
        <v>930.3</v>
      </c>
      <c r="K20" s="23">
        <v>782.8</v>
      </c>
      <c r="L20" s="27">
        <f t="shared" si="17"/>
        <v>496.9</v>
      </c>
      <c r="M20" s="28">
        <f t="shared" si="18"/>
        <v>39.7</v>
      </c>
      <c r="N20" s="28">
        <f t="shared" si="19"/>
        <v>457.2</v>
      </c>
      <c r="O20" s="22">
        <f t="shared" si="11"/>
        <v>2210</v>
      </c>
      <c r="P20" s="23">
        <v>970</v>
      </c>
      <c r="Q20" s="23">
        <v>1240</v>
      </c>
      <c r="R20" s="27">
        <f t="shared" si="12"/>
        <v>1128.2</v>
      </c>
      <c r="S20" s="31">
        <v>768</v>
      </c>
      <c r="T20" s="31">
        <v>360.2</v>
      </c>
      <c r="U20" s="27">
        <f t="shared" si="20"/>
        <v>1081.8</v>
      </c>
      <c r="V20" s="27">
        <f t="shared" si="21"/>
        <v>202</v>
      </c>
      <c r="W20" s="27">
        <f t="shared" si="22"/>
        <v>879.8</v>
      </c>
      <c r="X20" s="22">
        <f t="shared" si="4"/>
        <v>2630</v>
      </c>
      <c r="Y20" s="23">
        <v>1150</v>
      </c>
      <c r="Z20" s="23">
        <v>1480</v>
      </c>
      <c r="AA20" s="27">
        <f t="shared" si="5"/>
        <v>1481</v>
      </c>
      <c r="AB20" s="28">
        <v>661.6</v>
      </c>
      <c r="AC20" s="27">
        <v>819.4</v>
      </c>
      <c r="AD20" s="28">
        <f t="shared" si="13"/>
        <v>1149</v>
      </c>
      <c r="AE20" s="27">
        <f t="shared" si="14"/>
        <v>488.4</v>
      </c>
      <c r="AF20" s="28">
        <f t="shared" si="15"/>
        <v>660.6</v>
      </c>
      <c r="AG20" s="2"/>
    </row>
    <row r="21" s="3" customFormat="1" ht="24.75" customHeight="1" spans="1:33">
      <c r="A21" s="20" t="s">
        <v>61</v>
      </c>
      <c r="B21" s="19">
        <f t="shared" si="6"/>
        <v>502.43</v>
      </c>
      <c r="C21" s="20">
        <f t="shared" si="7"/>
        <v>10048.6</v>
      </c>
      <c r="D21" s="20">
        <f t="shared" si="8"/>
        <v>3898.6</v>
      </c>
      <c r="E21" s="20">
        <f t="shared" si="9"/>
        <v>6150</v>
      </c>
      <c r="F21" s="22">
        <f t="shared" si="10"/>
        <v>9730</v>
      </c>
      <c r="G21" s="23">
        <v>6350</v>
      </c>
      <c r="H21" s="23">
        <v>3380</v>
      </c>
      <c r="I21" s="27">
        <f t="shared" si="16"/>
        <v>5454.7</v>
      </c>
      <c r="J21" s="28">
        <v>5454.7</v>
      </c>
      <c r="K21" s="28">
        <v>0</v>
      </c>
      <c r="L21" s="27">
        <f t="shared" si="17"/>
        <v>4275.3</v>
      </c>
      <c r="M21" s="28">
        <f t="shared" si="18"/>
        <v>895.3</v>
      </c>
      <c r="N21" s="28">
        <f t="shared" si="19"/>
        <v>3380</v>
      </c>
      <c r="O21" s="22">
        <f t="shared" si="11"/>
        <v>7730</v>
      </c>
      <c r="P21" s="23">
        <v>6350</v>
      </c>
      <c r="Q21" s="23">
        <v>1380</v>
      </c>
      <c r="R21" s="27">
        <f t="shared" si="12"/>
        <v>10645.5</v>
      </c>
      <c r="S21" s="31">
        <v>10645.5</v>
      </c>
      <c r="T21" s="23"/>
      <c r="U21" s="27">
        <f t="shared" si="20"/>
        <v>-2915.5</v>
      </c>
      <c r="V21" s="27">
        <f t="shared" si="21"/>
        <v>-4295.5</v>
      </c>
      <c r="W21" s="27">
        <f t="shared" si="22"/>
        <v>1380</v>
      </c>
      <c r="X21" s="22">
        <f t="shared" si="4"/>
        <v>12035.5</v>
      </c>
      <c r="Y21" s="23">
        <v>10645.5</v>
      </c>
      <c r="Z21" s="23">
        <v>1390</v>
      </c>
      <c r="AA21" s="27">
        <f t="shared" si="5"/>
        <v>3346.7</v>
      </c>
      <c r="AB21" s="28">
        <v>3346.7</v>
      </c>
      <c r="AC21" s="27"/>
      <c r="AD21" s="28">
        <f t="shared" si="13"/>
        <v>8688.8</v>
      </c>
      <c r="AE21" s="27">
        <f t="shared" si="14"/>
        <v>7298.8</v>
      </c>
      <c r="AF21" s="28">
        <f t="shared" si="15"/>
        <v>1390</v>
      </c>
      <c r="AG21" s="2"/>
    </row>
    <row r="22" s="3" customFormat="1" ht="24.75" customHeight="1" spans="1:33">
      <c r="A22" s="20" t="s">
        <v>62</v>
      </c>
      <c r="B22" s="19">
        <f t="shared" si="6"/>
        <v>229.345</v>
      </c>
      <c r="C22" s="20">
        <f t="shared" si="7"/>
        <v>4586.9</v>
      </c>
      <c r="D22" s="20">
        <f t="shared" si="8"/>
        <v>2599.3</v>
      </c>
      <c r="E22" s="20">
        <f t="shared" si="9"/>
        <v>1987.6</v>
      </c>
      <c r="F22" s="22">
        <f t="shared" si="10"/>
        <v>8880</v>
      </c>
      <c r="G22" s="23">
        <v>3400</v>
      </c>
      <c r="H22" s="23">
        <v>5480</v>
      </c>
      <c r="I22" s="27">
        <f t="shared" si="16"/>
        <v>7171.6</v>
      </c>
      <c r="J22" s="28">
        <v>3631.5</v>
      </c>
      <c r="K22" s="28">
        <v>3540.1</v>
      </c>
      <c r="L22" s="27">
        <f t="shared" si="17"/>
        <v>1708.4</v>
      </c>
      <c r="M22" s="28">
        <f t="shared" si="18"/>
        <v>-231.5</v>
      </c>
      <c r="N22" s="28">
        <f t="shared" si="19"/>
        <v>1939.9</v>
      </c>
      <c r="O22" s="22">
        <f t="shared" si="11"/>
        <v>6880</v>
      </c>
      <c r="P22" s="23">
        <v>3400</v>
      </c>
      <c r="Q22" s="23">
        <v>3480</v>
      </c>
      <c r="R22" s="27">
        <f t="shared" si="12"/>
        <v>6880</v>
      </c>
      <c r="S22" s="31">
        <v>3400</v>
      </c>
      <c r="T22" s="31">
        <v>3480</v>
      </c>
      <c r="U22" s="27">
        <f t="shared" si="20"/>
        <v>0</v>
      </c>
      <c r="V22" s="27">
        <f t="shared" si="21"/>
        <v>0</v>
      </c>
      <c r="W22" s="27">
        <f t="shared" si="22"/>
        <v>0</v>
      </c>
      <c r="X22" s="22">
        <f t="shared" si="4"/>
        <v>9190</v>
      </c>
      <c r="Y22" s="23">
        <v>4030</v>
      </c>
      <c r="Z22" s="23">
        <v>5160</v>
      </c>
      <c r="AA22" s="27">
        <f t="shared" si="5"/>
        <v>6311.5</v>
      </c>
      <c r="AB22" s="28">
        <v>1199.2</v>
      </c>
      <c r="AC22" s="27">
        <v>5112.3</v>
      </c>
      <c r="AD22" s="28">
        <f t="shared" si="13"/>
        <v>2878.5</v>
      </c>
      <c r="AE22" s="27">
        <f t="shared" si="14"/>
        <v>2830.8</v>
      </c>
      <c r="AF22" s="28">
        <f t="shared" si="15"/>
        <v>47.6999999999998</v>
      </c>
      <c r="AG22" s="2"/>
    </row>
    <row r="23" s="3" customFormat="1" ht="24.75" customHeight="1" spans="1:33">
      <c r="A23" s="20" t="s">
        <v>63</v>
      </c>
      <c r="B23" s="19">
        <f t="shared" si="6"/>
        <v>286.155</v>
      </c>
      <c r="C23" s="20">
        <f t="shared" si="7"/>
        <v>5723.1</v>
      </c>
      <c r="D23" s="20">
        <f t="shared" si="8"/>
        <v>5026.4</v>
      </c>
      <c r="E23" s="20">
        <f t="shared" si="9"/>
        <v>696.7</v>
      </c>
      <c r="F23" s="22">
        <f t="shared" si="10"/>
        <v>7900</v>
      </c>
      <c r="G23" s="23">
        <v>5560</v>
      </c>
      <c r="H23" s="23">
        <v>2340</v>
      </c>
      <c r="I23" s="27">
        <f t="shared" si="16"/>
        <v>2588.4</v>
      </c>
      <c r="J23" s="28">
        <v>945.1</v>
      </c>
      <c r="K23" s="28">
        <v>1643.3</v>
      </c>
      <c r="L23" s="27">
        <f t="shared" si="17"/>
        <v>5311.6</v>
      </c>
      <c r="M23" s="28">
        <f t="shared" si="18"/>
        <v>4614.9</v>
      </c>
      <c r="N23" s="28">
        <f t="shared" si="19"/>
        <v>696.7</v>
      </c>
      <c r="O23" s="22">
        <f t="shared" si="11"/>
        <v>4008</v>
      </c>
      <c r="P23" s="23">
        <v>1668</v>
      </c>
      <c r="Q23" s="23">
        <v>2340</v>
      </c>
      <c r="R23" s="27">
        <f t="shared" si="12"/>
        <v>6872.4</v>
      </c>
      <c r="S23" s="31">
        <v>4208.5</v>
      </c>
      <c r="T23" s="31">
        <v>2663.9</v>
      </c>
      <c r="U23" s="27">
        <f t="shared" si="20"/>
        <v>-2864.4</v>
      </c>
      <c r="V23" s="27">
        <f t="shared" si="21"/>
        <v>-2540.5</v>
      </c>
      <c r="W23" s="27">
        <f t="shared" si="22"/>
        <v>-323.9</v>
      </c>
      <c r="X23" s="22">
        <f t="shared" si="4"/>
        <v>8233.9</v>
      </c>
      <c r="Y23" s="23">
        <v>5570</v>
      </c>
      <c r="Z23" s="23">
        <v>2663.9</v>
      </c>
      <c r="AA23" s="27">
        <f t="shared" si="5"/>
        <v>4958</v>
      </c>
      <c r="AB23" s="28">
        <v>2618</v>
      </c>
      <c r="AC23" s="27">
        <v>2340</v>
      </c>
      <c r="AD23" s="28">
        <f t="shared" si="13"/>
        <v>3275.9</v>
      </c>
      <c r="AE23" s="27">
        <f t="shared" si="14"/>
        <v>2952</v>
      </c>
      <c r="AF23" s="28">
        <f t="shared" si="15"/>
        <v>323.9</v>
      </c>
      <c r="AG23" s="2"/>
    </row>
    <row r="24" s="3" customFormat="1" ht="24.75" customHeight="1" spans="1:33">
      <c r="A24" s="20" t="s">
        <v>64</v>
      </c>
      <c r="B24" s="19">
        <f t="shared" si="6"/>
        <v>526.67</v>
      </c>
      <c r="C24" s="20">
        <f t="shared" si="7"/>
        <v>10533.4</v>
      </c>
      <c r="D24" s="20">
        <f t="shared" si="8"/>
        <v>1743.4</v>
      </c>
      <c r="E24" s="20">
        <f t="shared" si="9"/>
        <v>8790</v>
      </c>
      <c r="F24" s="22">
        <f t="shared" si="10"/>
        <v>11050</v>
      </c>
      <c r="G24" s="23">
        <v>6650</v>
      </c>
      <c r="H24" s="23">
        <v>4400</v>
      </c>
      <c r="I24" s="27">
        <f t="shared" si="16"/>
        <v>6650</v>
      </c>
      <c r="J24" s="28">
        <v>6650</v>
      </c>
      <c r="K24" s="28">
        <v>0</v>
      </c>
      <c r="L24" s="27">
        <f t="shared" si="17"/>
        <v>4400</v>
      </c>
      <c r="M24" s="28">
        <f t="shared" si="18"/>
        <v>0</v>
      </c>
      <c r="N24" s="28">
        <f t="shared" si="19"/>
        <v>4400</v>
      </c>
      <c r="O24" s="22">
        <f t="shared" si="11"/>
        <v>11050</v>
      </c>
      <c r="P24" s="23">
        <v>6650</v>
      </c>
      <c r="Q24" s="23">
        <v>4400</v>
      </c>
      <c r="R24" s="27">
        <f t="shared" si="12"/>
        <v>11050</v>
      </c>
      <c r="S24" s="31">
        <v>6650</v>
      </c>
      <c r="T24" s="31">
        <v>4400</v>
      </c>
      <c r="U24" s="27">
        <f t="shared" si="20"/>
        <v>0</v>
      </c>
      <c r="V24" s="27">
        <f t="shared" si="21"/>
        <v>0</v>
      </c>
      <c r="W24" s="27">
        <f t="shared" si="22"/>
        <v>0</v>
      </c>
      <c r="X24" s="22">
        <f t="shared" si="4"/>
        <v>11040</v>
      </c>
      <c r="Y24" s="23">
        <v>6650</v>
      </c>
      <c r="Z24" s="23">
        <v>4390</v>
      </c>
      <c r="AA24" s="27">
        <f t="shared" si="5"/>
        <v>4906.6</v>
      </c>
      <c r="AB24" s="28">
        <v>4906.6</v>
      </c>
      <c r="AC24" s="27"/>
      <c r="AD24" s="28">
        <f t="shared" si="13"/>
        <v>6133.4</v>
      </c>
      <c r="AE24" s="27">
        <f t="shared" si="14"/>
        <v>1743.4</v>
      </c>
      <c r="AF24" s="28">
        <f t="shared" si="15"/>
        <v>4390</v>
      </c>
      <c r="AG24" s="2"/>
    </row>
    <row r="25" s="3" customFormat="1" ht="24.75" customHeight="1" spans="1:33">
      <c r="A25" s="20" t="s">
        <v>65</v>
      </c>
      <c r="B25" s="19">
        <f t="shared" si="6"/>
        <v>141.25</v>
      </c>
      <c r="C25" s="20">
        <f t="shared" si="7"/>
        <v>2825</v>
      </c>
      <c r="D25" s="20">
        <f t="shared" si="8"/>
        <v>1035</v>
      </c>
      <c r="E25" s="20">
        <f t="shared" si="9"/>
        <v>1790</v>
      </c>
      <c r="F25" s="22">
        <f t="shared" si="10"/>
        <v>1330</v>
      </c>
      <c r="G25" s="23">
        <v>700</v>
      </c>
      <c r="H25" s="23">
        <v>630</v>
      </c>
      <c r="I25" s="27">
        <f t="shared" si="16"/>
        <v>2521</v>
      </c>
      <c r="J25" s="23">
        <v>1373</v>
      </c>
      <c r="K25" s="23">
        <v>1148</v>
      </c>
      <c r="L25" s="27">
        <f t="shared" si="17"/>
        <v>-1191</v>
      </c>
      <c r="M25" s="28">
        <f t="shared" si="18"/>
        <v>-673</v>
      </c>
      <c r="N25" s="28">
        <f t="shared" si="19"/>
        <v>-518</v>
      </c>
      <c r="O25" s="22">
        <f t="shared" si="11"/>
        <v>2521</v>
      </c>
      <c r="P25" s="23">
        <v>1373</v>
      </c>
      <c r="Q25" s="23">
        <v>1148</v>
      </c>
      <c r="R25" s="27">
        <f t="shared" si="12"/>
        <v>1578.7</v>
      </c>
      <c r="S25" s="28">
        <v>690.6</v>
      </c>
      <c r="T25" s="28">
        <v>888.1</v>
      </c>
      <c r="U25" s="27">
        <f t="shared" si="20"/>
        <v>942.3</v>
      </c>
      <c r="V25" s="27">
        <f t="shared" si="21"/>
        <v>682.4</v>
      </c>
      <c r="W25" s="27">
        <f t="shared" si="22"/>
        <v>259.9</v>
      </c>
      <c r="X25" s="22">
        <f t="shared" si="4"/>
        <v>3133.7</v>
      </c>
      <c r="Y25" s="23">
        <v>1035.6</v>
      </c>
      <c r="Z25" s="23">
        <v>2098.1</v>
      </c>
      <c r="AA25" s="27">
        <f t="shared" si="5"/>
        <v>60</v>
      </c>
      <c r="AB25" s="28">
        <v>10</v>
      </c>
      <c r="AC25" s="27">
        <v>50</v>
      </c>
      <c r="AD25" s="28">
        <f t="shared" si="13"/>
        <v>3073.7</v>
      </c>
      <c r="AE25" s="27">
        <f t="shared" si="14"/>
        <v>1025.6</v>
      </c>
      <c r="AF25" s="28">
        <f t="shared" si="15"/>
        <v>2048.1</v>
      </c>
      <c r="AG25" s="2"/>
    </row>
    <row r="26" s="3" customFormat="1" ht="24.75" customHeight="1" spans="1:33">
      <c r="A26" s="20" t="s">
        <v>66</v>
      </c>
      <c r="B26" s="19">
        <f t="shared" si="6"/>
        <v>143.88</v>
      </c>
      <c r="C26" s="20">
        <f t="shared" si="7"/>
        <v>2877.6</v>
      </c>
      <c r="D26" s="20">
        <f t="shared" si="8"/>
        <v>1638.8</v>
      </c>
      <c r="E26" s="20">
        <f t="shared" si="9"/>
        <v>1238.8</v>
      </c>
      <c r="F26" s="22">
        <f t="shared" si="10"/>
        <v>5640</v>
      </c>
      <c r="G26" s="23">
        <v>2180</v>
      </c>
      <c r="H26" s="23">
        <v>3460</v>
      </c>
      <c r="I26" s="27">
        <f t="shared" si="16"/>
        <v>1715.4</v>
      </c>
      <c r="J26" s="29">
        <v>1145</v>
      </c>
      <c r="K26" s="29">
        <v>570.4</v>
      </c>
      <c r="L26" s="27">
        <f t="shared" si="17"/>
        <v>3924.6</v>
      </c>
      <c r="M26" s="28">
        <f t="shared" si="18"/>
        <v>1035</v>
      </c>
      <c r="N26" s="28">
        <f t="shared" si="19"/>
        <v>2889.6</v>
      </c>
      <c r="O26" s="22">
        <f t="shared" si="11"/>
        <v>3640</v>
      </c>
      <c r="P26" s="23">
        <v>2180</v>
      </c>
      <c r="Q26" s="23">
        <v>1460</v>
      </c>
      <c r="R26" s="27">
        <f t="shared" si="12"/>
        <v>2437</v>
      </c>
      <c r="S26" s="32">
        <v>1126.2</v>
      </c>
      <c r="T26" s="32">
        <v>1310.8</v>
      </c>
      <c r="U26" s="27">
        <f t="shared" si="20"/>
        <v>1203</v>
      </c>
      <c r="V26" s="27">
        <f t="shared" si="21"/>
        <v>1053.8</v>
      </c>
      <c r="W26" s="27">
        <f t="shared" si="22"/>
        <v>149.2</v>
      </c>
      <c r="X26" s="22">
        <f t="shared" si="4"/>
        <v>0</v>
      </c>
      <c r="Y26" s="23"/>
      <c r="Z26" s="23"/>
      <c r="AA26" s="27">
        <f t="shared" si="5"/>
        <v>2250</v>
      </c>
      <c r="AB26" s="28">
        <v>450</v>
      </c>
      <c r="AC26" s="27">
        <v>1800</v>
      </c>
      <c r="AD26" s="28">
        <f t="shared" si="13"/>
        <v>-2250</v>
      </c>
      <c r="AE26" s="27">
        <f t="shared" si="14"/>
        <v>-450</v>
      </c>
      <c r="AF26" s="28">
        <f t="shared" si="15"/>
        <v>-1800</v>
      </c>
      <c r="AG26" s="2"/>
    </row>
    <row r="27" s="3" customFormat="1" ht="24.75" customHeight="1" spans="1:33">
      <c r="A27" s="20" t="s">
        <v>67</v>
      </c>
      <c r="B27" s="19">
        <f t="shared" si="6"/>
        <v>0.0699999999999818</v>
      </c>
      <c r="C27" s="20">
        <f t="shared" si="7"/>
        <v>1.39999999999964</v>
      </c>
      <c r="D27" s="20">
        <f t="shared" si="8"/>
        <v>0.699999999999818</v>
      </c>
      <c r="E27" s="20">
        <f t="shared" si="9"/>
        <v>0.699999999999818</v>
      </c>
      <c r="F27" s="22">
        <f t="shared" si="10"/>
        <v>10730</v>
      </c>
      <c r="G27" s="23">
        <v>5720</v>
      </c>
      <c r="H27" s="23">
        <v>5010</v>
      </c>
      <c r="I27" s="27">
        <f t="shared" si="16"/>
        <v>13217.6</v>
      </c>
      <c r="J27" s="28">
        <v>6641.3</v>
      </c>
      <c r="K27" s="28">
        <v>6576.3</v>
      </c>
      <c r="L27" s="27">
        <f t="shared" si="17"/>
        <v>-2487.6</v>
      </c>
      <c r="M27" s="28">
        <f t="shared" si="18"/>
        <v>-921.3</v>
      </c>
      <c r="N27" s="28">
        <f t="shared" si="19"/>
        <v>-1566.3</v>
      </c>
      <c r="O27" s="22">
        <f t="shared" si="11"/>
        <v>11359</v>
      </c>
      <c r="P27" s="23">
        <v>5642</v>
      </c>
      <c r="Q27" s="23">
        <v>5717</v>
      </c>
      <c r="R27" s="27">
        <f t="shared" si="12"/>
        <v>11668.8</v>
      </c>
      <c r="S27" s="28">
        <v>4855</v>
      </c>
      <c r="T27" s="28">
        <v>6813.8</v>
      </c>
      <c r="U27" s="27">
        <f t="shared" si="20"/>
        <v>-309.8</v>
      </c>
      <c r="V27" s="27">
        <f t="shared" si="21"/>
        <v>787</v>
      </c>
      <c r="W27" s="27">
        <f t="shared" si="22"/>
        <v>-1096.8</v>
      </c>
      <c r="X27" s="22">
        <f t="shared" si="4"/>
        <v>11648.8</v>
      </c>
      <c r="Y27" s="23">
        <v>4845</v>
      </c>
      <c r="Z27" s="23">
        <v>6803.8</v>
      </c>
      <c r="AA27" s="27">
        <f t="shared" si="5"/>
        <v>8850</v>
      </c>
      <c r="AB27" s="28">
        <v>4710</v>
      </c>
      <c r="AC27" s="27">
        <v>4140</v>
      </c>
      <c r="AD27" s="28">
        <f t="shared" si="13"/>
        <v>2798.8</v>
      </c>
      <c r="AE27" s="27">
        <f t="shared" si="14"/>
        <v>135</v>
      </c>
      <c r="AF27" s="28">
        <f t="shared" si="15"/>
        <v>2663.8</v>
      </c>
      <c r="AG27" s="2"/>
    </row>
    <row r="28" s="3" customFormat="1" ht="24.75" customHeight="1" spans="1:33">
      <c r="A28" s="20" t="s">
        <v>68</v>
      </c>
      <c r="B28" s="19">
        <f t="shared" si="6"/>
        <v>-98.685</v>
      </c>
      <c r="C28" s="20">
        <f t="shared" si="7"/>
        <v>-1973.7</v>
      </c>
      <c r="D28" s="20">
        <f t="shared" si="8"/>
        <v>-3062</v>
      </c>
      <c r="E28" s="20">
        <f t="shared" si="9"/>
        <v>1088.3</v>
      </c>
      <c r="F28" s="22">
        <f t="shared" si="10"/>
        <v>10600</v>
      </c>
      <c r="G28" s="23">
        <v>7400</v>
      </c>
      <c r="H28" s="23">
        <v>3200</v>
      </c>
      <c r="I28" s="27">
        <f t="shared" si="16"/>
        <v>6705.1</v>
      </c>
      <c r="J28" s="29">
        <v>6094.7</v>
      </c>
      <c r="K28" s="29">
        <v>610.4</v>
      </c>
      <c r="L28" s="27">
        <f t="shared" si="17"/>
        <v>3894.9</v>
      </c>
      <c r="M28" s="28">
        <f t="shared" si="18"/>
        <v>1305.3</v>
      </c>
      <c r="N28" s="28">
        <f t="shared" si="19"/>
        <v>2589.6</v>
      </c>
      <c r="O28" s="22">
        <f t="shared" si="11"/>
        <v>5600</v>
      </c>
      <c r="P28" s="23">
        <v>4400</v>
      </c>
      <c r="Q28" s="23">
        <v>1200</v>
      </c>
      <c r="R28" s="27">
        <f t="shared" si="12"/>
        <v>8218.4</v>
      </c>
      <c r="S28" s="28">
        <v>7017.1</v>
      </c>
      <c r="T28" s="28">
        <v>1201.3</v>
      </c>
      <c r="U28" s="27">
        <f t="shared" si="20"/>
        <v>-2618.4</v>
      </c>
      <c r="V28" s="27">
        <f t="shared" si="21"/>
        <v>-2617.1</v>
      </c>
      <c r="W28" s="27">
        <f t="shared" si="22"/>
        <v>-1.29999999999995</v>
      </c>
      <c r="X28" s="22">
        <f t="shared" si="4"/>
        <v>2249.8</v>
      </c>
      <c r="Y28" s="23">
        <v>2249.8</v>
      </c>
      <c r="Z28" s="23"/>
      <c r="AA28" s="27">
        <f t="shared" si="5"/>
        <v>5500</v>
      </c>
      <c r="AB28" s="28">
        <v>4000</v>
      </c>
      <c r="AC28" s="27">
        <v>1500</v>
      </c>
      <c r="AD28" s="28">
        <f t="shared" si="13"/>
        <v>-3250.2</v>
      </c>
      <c r="AE28" s="27">
        <f t="shared" si="14"/>
        <v>-1750.2</v>
      </c>
      <c r="AF28" s="28">
        <f t="shared" si="15"/>
        <v>-1500</v>
      </c>
      <c r="AG28" s="2"/>
    </row>
    <row r="29" s="3" customFormat="1" ht="24.75" customHeight="1" spans="1:33">
      <c r="A29" s="20" t="s">
        <v>69</v>
      </c>
      <c r="B29" s="19">
        <f t="shared" si="6"/>
        <v>255.525</v>
      </c>
      <c r="C29" s="20">
        <f t="shared" si="7"/>
        <v>5110.5</v>
      </c>
      <c r="D29" s="20">
        <f t="shared" si="8"/>
        <v>3780.3</v>
      </c>
      <c r="E29" s="20">
        <f t="shared" si="9"/>
        <v>1330.2</v>
      </c>
      <c r="F29" s="22">
        <f t="shared" si="10"/>
        <v>2340</v>
      </c>
      <c r="G29" s="23">
        <v>1830</v>
      </c>
      <c r="H29" s="23">
        <v>510</v>
      </c>
      <c r="I29" s="27">
        <f t="shared" si="16"/>
        <v>2868.5</v>
      </c>
      <c r="J29" s="29">
        <v>2628.7</v>
      </c>
      <c r="K29" s="29">
        <v>239.8</v>
      </c>
      <c r="L29" s="27">
        <f t="shared" si="17"/>
        <v>-528.5</v>
      </c>
      <c r="M29" s="28">
        <f t="shared" si="18"/>
        <v>-798.7</v>
      </c>
      <c r="N29" s="28">
        <f t="shared" si="19"/>
        <v>270.2</v>
      </c>
      <c r="O29" s="22">
        <f t="shared" si="11"/>
        <v>3139</v>
      </c>
      <c r="P29" s="23">
        <v>2629</v>
      </c>
      <c r="Q29" s="23">
        <v>510</v>
      </c>
      <c r="R29" s="27">
        <f t="shared" si="12"/>
        <v>3664.1</v>
      </c>
      <c r="S29" s="33">
        <v>2690.7</v>
      </c>
      <c r="T29" s="33">
        <v>973.4</v>
      </c>
      <c r="U29" s="27">
        <f t="shared" si="20"/>
        <v>-525.1</v>
      </c>
      <c r="V29" s="27">
        <f t="shared" si="21"/>
        <v>-61.6999999999998</v>
      </c>
      <c r="W29" s="27">
        <f t="shared" si="22"/>
        <v>-463.4</v>
      </c>
      <c r="X29" s="22">
        <f t="shared" si="4"/>
        <v>7574.1</v>
      </c>
      <c r="Y29" s="23">
        <v>5740.7</v>
      </c>
      <c r="Z29" s="23">
        <v>1833.4</v>
      </c>
      <c r="AA29" s="27">
        <f t="shared" si="5"/>
        <v>1410</v>
      </c>
      <c r="AB29" s="28">
        <v>1100</v>
      </c>
      <c r="AC29" s="27">
        <v>310</v>
      </c>
      <c r="AD29" s="28">
        <f t="shared" si="13"/>
        <v>6164.1</v>
      </c>
      <c r="AE29" s="27">
        <f t="shared" si="14"/>
        <v>4640.7</v>
      </c>
      <c r="AF29" s="28">
        <f t="shared" si="15"/>
        <v>1523.4</v>
      </c>
      <c r="AG29" s="2"/>
    </row>
  </sheetData>
  <mergeCells count="16">
    <mergeCell ref="A2:AF2"/>
    <mergeCell ref="AE3:AF3"/>
    <mergeCell ref="F4:N4"/>
    <mergeCell ref="O4:W4"/>
    <mergeCell ref="X4:AF4"/>
    <mergeCell ref="F5:H5"/>
    <mergeCell ref="I5:K5"/>
    <mergeCell ref="L5:N5"/>
    <mergeCell ref="O5:Q5"/>
    <mergeCell ref="R5:T5"/>
    <mergeCell ref="U5:W5"/>
    <mergeCell ref="X5:Z5"/>
    <mergeCell ref="AA5:AC5"/>
    <mergeCell ref="AD5:AF5"/>
    <mergeCell ref="A4:A6"/>
    <mergeCell ref="B4:E5"/>
  </mergeCells>
  <printOptions horizontalCentered="1" verticalCentered="1"/>
  <pageMargins left="0.313888888888889" right="0.313888888888889" top="0.747916666666667" bottom="0.747916666666667" header="0.313888888888889" footer="0.313888888888889"/>
  <pageSetup paperSize="8" scale="52" orientation="landscape"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2021年调整</vt:lpstr>
      <vt:lpstr>2019-2021结余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XY</cp:lastModifiedBy>
  <dcterms:created xsi:type="dcterms:W3CDTF">2006-09-13T11:21:00Z</dcterms:created>
  <cp:lastPrinted>2021-07-08T05:08:00Z</cp:lastPrinted>
  <dcterms:modified xsi:type="dcterms:W3CDTF">2021-07-20T08:47:58Z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73BF5D3BA05F4D85A1126B2CB931B2AB</vt:lpwstr>
  </property>
  <property fmtid="{D5CDD505-2E9C-101B-9397-08002B2CF9AE}" pid="3" name="KSOProductBuildVer">
    <vt:lpwstr>2052-10.8.0.5950</vt:lpwstr>
  </property>
</Properties>
</file>