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调整乡村振兴（带畜牧） (最终)" sheetId="1" r:id="rId1"/>
  </sheets>
  <definedNames>
    <definedName name="_xlnm.Print_Titles" localSheetId="0">'调整乡村振兴（带畜牧） (最终)'!$1:$7</definedName>
    <definedName name="_xlnm.Print_Area" localSheetId="0">'调整乡村振兴（带畜牧） (最终)'!$A$1:$AF$81</definedName>
  </definedNames>
  <calcPr calcId="144525" concurrentCalc="0"/>
</workbook>
</file>

<file path=xl/comments1.xml><?xml version="1.0" encoding="utf-8"?>
<comments xmlns="http://schemas.openxmlformats.org/spreadsheetml/2006/main">
  <authors>
    <author>lenovo</author>
  </authors>
  <commentList>
    <comment ref="H29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  <comment ref="H6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九台区100元。问问农业处，是否对。</t>
        </r>
      </text>
    </comment>
  </commentList>
</comments>
</file>

<file path=xl/sharedStrings.xml><?xml version="1.0" encoding="utf-8"?>
<sst xmlns="http://schemas.openxmlformats.org/spreadsheetml/2006/main" count="116">
  <si>
    <t>调整2019年省级乡村振兴专项资金明细表</t>
  </si>
  <si>
    <t>单位：万元</t>
  </si>
  <si>
    <t>县市</t>
  </si>
  <si>
    <t>合计</t>
  </si>
  <si>
    <t>已下达</t>
  </si>
  <si>
    <t>此次下达</t>
  </si>
  <si>
    <t>其中：</t>
  </si>
  <si>
    <t>扶贫标识</t>
  </si>
  <si>
    <t>备注</t>
  </si>
  <si>
    <t>约束性任务</t>
  </si>
  <si>
    <t>指导性任务</t>
  </si>
  <si>
    <t>农机装备建设</t>
  </si>
  <si>
    <t>保护性耕作技术</t>
  </si>
  <si>
    <t>化肥减量增效</t>
  </si>
  <si>
    <t>“两区”划定成果省级核查验收项目</t>
  </si>
  <si>
    <t>省农业科学院俄罗斯远东农业科研中心农机装备建设项目</t>
  </si>
  <si>
    <t>林蛙产业发展</t>
  </si>
  <si>
    <t>高标准农田建设</t>
  </si>
  <si>
    <t>特色产业
发展</t>
  </si>
  <si>
    <t>农作物种业发展</t>
  </si>
  <si>
    <t>农业产业技术体系</t>
  </si>
  <si>
    <t>水产项目</t>
  </si>
  <si>
    <t xml:space="preserve">梅花鹿种源保护及推广 </t>
  </si>
  <si>
    <t>梅花鹿养殖标准化</t>
  </si>
  <si>
    <t xml:space="preserve">畜禽粪污资源化利用                                                                                                          </t>
  </si>
  <si>
    <t xml:space="preserve">“吉农牧贷”试点                                                                                                        </t>
  </si>
  <si>
    <t>小农水项目</t>
  </si>
  <si>
    <t>其中：清产核资</t>
  </si>
  <si>
    <t>人参产业发展</t>
  </si>
  <si>
    <t>贫困县资金项目</t>
  </si>
  <si>
    <t>农田建设补助</t>
  </si>
  <si>
    <t>中央预算内资金高标准农田建设（原千亿斤粮食）</t>
  </si>
  <si>
    <t>食用菌</t>
  </si>
  <si>
    <t>特产之乡</t>
  </si>
  <si>
    <t>其中2019年度农田建设补助</t>
  </si>
  <si>
    <t>省直</t>
  </si>
  <si>
    <t>省农业农村厅（本级）</t>
  </si>
  <si>
    <t>部分</t>
  </si>
  <si>
    <t>省种子管理站</t>
  </si>
  <si>
    <t>省参茸办公室</t>
  </si>
  <si>
    <t>省园艺特产管理站</t>
  </si>
  <si>
    <t>吉林省农业信贷
担保有限公司</t>
  </si>
  <si>
    <t>吉林省农科院</t>
  </si>
  <si>
    <t>365万元，功能分类科目列“2130106科技转化与推广服务”；政府预算支出经济分类科目列“50502商品和服务支出”；部门预算支出经济分类科目列“30299其他商品和服务支出”</t>
  </si>
  <si>
    <t>吉林省蔬菜花卉科学研究院</t>
  </si>
  <si>
    <t>18万元，功能分类科目列“2130124农业组织化与产业化经营”；政府预算支出经济分类科目列“50502商品和服务支出”；部门预算支出经济分类科目列“30299其他商品和服务支出”</t>
  </si>
  <si>
    <t>吉林省蚕业科学研究院</t>
  </si>
  <si>
    <t>吉林省农业大学</t>
  </si>
  <si>
    <t>118万元，功能分类科目列“2130124农业组织化与产业化经营”；465万元，功能分类科目列“2130106科技转化与推广服务”；政府预算支出经济分类科目列“50502商品和服务支出”；部门预算支出经济分类科目列“30299其他商品和服务支出”</t>
  </si>
  <si>
    <t>吉林省水产技术推广总站</t>
  </si>
  <si>
    <t>吉林省水产科学研究院</t>
  </si>
  <si>
    <t>70万元，功能分类科目列“2130106科技转化与推广服务”；政府预算支出经济分类科目列“50502商品和服务支出”；部门预算支出经济分类科目列“30299其他商品和服务支出”</t>
  </si>
  <si>
    <t xml:space="preserve">吉林省图们江边境渔政管理站 </t>
  </si>
  <si>
    <t>中华人民共和国吉林省云峰水库边境渔政渔港监督管理站</t>
  </si>
  <si>
    <t>省畜牧局（本级）</t>
  </si>
  <si>
    <t>省畜牧总站</t>
  </si>
  <si>
    <t>省兽医科学研究院</t>
  </si>
  <si>
    <t>市县</t>
  </si>
  <si>
    <t xml:space="preserve"> </t>
  </si>
  <si>
    <t>长春市</t>
  </si>
  <si>
    <t xml:space="preserve">    市本级</t>
  </si>
  <si>
    <t xml:space="preserve">    九台区</t>
  </si>
  <si>
    <t xml:space="preserve">    双阳区</t>
  </si>
  <si>
    <t>榆树市</t>
  </si>
  <si>
    <t>德惠市</t>
  </si>
  <si>
    <t>农安县</t>
  </si>
  <si>
    <t>吉林市</t>
  </si>
  <si>
    <t>永吉县</t>
  </si>
  <si>
    <t>蛟河市</t>
  </si>
  <si>
    <t>舒兰市</t>
  </si>
  <si>
    <t>磐石市</t>
  </si>
  <si>
    <t>桦甸市</t>
  </si>
  <si>
    <t>四平市</t>
  </si>
  <si>
    <t>梨树县</t>
  </si>
  <si>
    <t>双辽市</t>
  </si>
  <si>
    <t>伊通县</t>
  </si>
  <si>
    <t>公主岭市</t>
  </si>
  <si>
    <t>6289</t>
  </si>
  <si>
    <t>1922</t>
  </si>
  <si>
    <t>中央预算内资金建设高标准农田（原千亿斤粮食）资金中484.5万元用于2018年沼气工程调整的千亿斤粮食项目</t>
  </si>
  <si>
    <t>辽源市</t>
  </si>
  <si>
    <t>东丰县</t>
  </si>
  <si>
    <t>东辽县</t>
  </si>
  <si>
    <t>通化市</t>
  </si>
  <si>
    <t>通化县</t>
  </si>
  <si>
    <t>集安市</t>
  </si>
  <si>
    <t>柳河县</t>
  </si>
  <si>
    <t>辉南县</t>
  </si>
  <si>
    <t>梅河口市</t>
  </si>
  <si>
    <t>白山市</t>
  </si>
  <si>
    <t xml:space="preserve">    江源区</t>
  </si>
  <si>
    <t>抚松县</t>
  </si>
  <si>
    <t>靖宇县</t>
  </si>
  <si>
    <t>长白县</t>
  </si>
  <si>
    <t>临江市</t>
  </si>
  <si>
    <t>白城市</t>
  </si>
  <si>
    <t>洮南市</t>
  </si>
  <si>
    <t>大安市</t>
  </si>
  <si>
    <t>镇赉县</t>
  </si>
  <si>
    <t>通榆县</t>
  </si>
  <si>
    <t>松原市</t>
  </si>
  <si>
    <t>前郭县</t>
  </si>
  <si>
    <t>长岭县</t>
  </si>
  <si>
    <t>乾安县</t>
  </si>
  <si>
    <t>扶余市</t>
  </si>
  <si>
    <t>延边州</t>
  </si>
  <si>
    <t xml:space="preserve">    州本级</t>
  </si>
  <si>
    <t xml:space="preserve">    延吉市</t>
  </si>
  <si>
    <t xml:space="preserve">    图们市</t>
  </si>
  <si>
    <t xml:space="preserve">    龙井市</t>
  </si>
  <si>
    <t xml:space="preserve">    敦化市</t>
  </si>
  <si>
    <t xml:space="preserve">    和龙市</t>
  </si>
  <si>
    <t xml:space="preserve">    汪清县</t>
  </si>
  <si>
    <t xml:space="preserve">    安图县</t>
  </si>
  <si>
    <t xml:space="preserve">    珲春市</t>
  </si>
  <si>
    <t>长白山管委会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</si>
</sst>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b/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</cellStyleXfs>
  <cellXfs count="49">
    <xf numFmtId="0" fontId="0" fillId="0" borderId="0" xfId="0"/>
    <xf numFmtId="0" fontId="1" fillId="0" borderId="0" xfId="50" applyFont="1" applyFill="1" applyBorder="1" applyAlignment="1">
      <alignment vertical="center"/>
    </xf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3" fillId="0" borderId="0" xfId="50" applyFont="1" applyFill="1" applyAlignment="1">
      <alignment vertical="center"/>
    </xf>
    <xf numFmtId="0" fontId="4" fillId="0" borderId="0" xfId="50" applyFont="1" applyFill="1" applyAlignment="1">
      <alignment horizontal="center" vertical="center"/>
    </xf>
    <xf numFmtId="0" fontId="4" fillId="0" borderId="0" xfId="50" applyFont="1" applyFill="1" applyBorder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0" xfId="50" applyFont="1" applyFill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2" xfId="49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/>
    </xf>
    <xf numFmtId="0" fontId="11" fillId="0" borderId="2" xfId="5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left" vertical="center" wrapText="1"/>
    </xf>
    <xf numFmtId="49" fontId="4" fillId="0" borderId="2" xfId="50" applyNumberFormat="1" applyFont="1" applyFill="1" applyBorder="1" applyAlignment="1">
      <alignment horizontal="center" vertical="center"/>
    </xf>
    <xf numFmtId="0" fontId="7" fillId="0" borderId="5" xfId="49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/>
    </xf>
    <xf numFmtId="0" fontId="1" fillId="0" borderId="0" xfId="50" applyFont="1" applyFill="1" applyAlignment="1">
      <alignment horizontal="right" vertical="center"/>
    </xf>
    <xf numFmtId="0" fontId="6" fillId="0" borderId="3" xfId="49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vertical="center"/>
    </xf>
    <xf numFmtId="0" fontId="4" fillId="0" borderId="5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50" applyFont="1" applyFill="1" applyBorder="1" applyAlignment="1">
      <alignment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vertical="center"/>
    </xf>
    <xf numFmtId="0" fontId="4" fillId="0" borderId="5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81"/>
  <sheetViews>
    <sheetView showZeros="0" tabSelected="1" zoomScale="85" zoomScaleNormal="85" workbookViewId="0">
      <pane xSplit="1" ySplit="7" topLeftCell="B12" activePane="bottomRight" state="frozen"/>
      <selection/>
      <selection pane="topRight"/>
      <selection pane="bottomLeft"/>
      <selection pane="bottomRight" activeCell="AE3" sqref="A$1:AF$1048576"/>
    </sheetView>
  </sheetViews>
  <sheetFormatPr defaultColWidth="8" defaultRowHeight="14.25"/>
  <cols>
    <col min="1" max="1" width="20.3333333333333" style="4" customWidth="1"/>
    <col min="2" max="3" width="6.33333333333333" style="5" customWidth="1"/>
    <col min="4" max="4" width="5.44444444444444" style="5" customWidth="1"/>
    <col min="5" max="5" width="6.22222222222222" style="5" customWidth="1"/>
    <col min="6" max="6" width="6.11111111111111" style="5" customWidth="1"/>
    <col min="7" max="7" width="5.33333333333333" style="5" customWidth="1"/>
    <col min="8" max="8" width="5.22222222222222" style="5" customWidth="1"/>
    <col min="9" max="9" width="6.11111111111111" style="5" customWidth="1"/>
    <col min="10" max="10" width="7.22222222222222" style="5" customWidth="1"/>
    <col min="11" max="11" width="4.44444444444444" style="5" customWidth="1"/>
    <col min="12" max="13" width="6.22222222222222" style="5" customWidth="1"/>
    <col min="14" max="14" width="7.88888888888889" style="5" customWidth="1"/>
    <col min="15" max="16" width="5.11111111111111" style="5" customWidth="1"/>
    <col min="17" max="23" width="4.66666666666667" style="5" customWidth="1"/>
    <col min="24" max="24" width="11.5555555555556" style="5" customWidth="1"/>
    <col min="25" max="25" width="9.88888888888889" style="6" hidden="1" customWidth="1"/>
    <col min="26" max="28" width="5.66666666666667" style="5" hidden="1" customWidth="1"/>
    <col min="29" max="29" width="7.11111111111111" style="5" hidden="1" customWidth="1"/>
    <col min="30" max="30" width="10.4444444444444" style="5" hidden="1" customWidth="1"/>
    <col min="31" max="31" width="10.4444444444444" style="5" customWidth="1"/>
    <col min="32" max="32" width="24.1111111111111" style="7" customWidth="1"/>
    <col min="33" max="16384" width="8" style="8"/>
  </cols>
  <sheetData>
    <row r="1" s="1" customFormat="1" ht="22" customHeight="1" spans="1:3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="2" customFormat="1" ht="17" customHeight="1" spans="1:32">
      <c r="A2" s="10"/>
      <c r="B2" s="1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1"/>
      <c r="U2" s="11"/>
      <c r="V2" s="11"/>
      <c r="W2" s="11"/>
      <c r="X2" s="11"/>
      <c r="Y2" s="36" t="s">
        <v>1</v>
      </c>
      <c r="Z2" s="36"/>
      <c r="AA2" s="36"/>
      <c r="AB2" s="36"/>
      <c r="AC2" s="36"/>
      <c r="AD2" s="36"/>
      <c r="AE2" s="36"/>
      <c r="AF2" s="36"/>
    </row>
    <row r="3" s="2" customFormat="1" ht="19" customHeight="1" spans="1:32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28" t="s">
        <v>7</v>
      </c>
      <c r="AF3" s="26" t="s">
        <v>8</v>
      </c>
    </row>
    <row r="4" s="2" customFormat="1" ht="23" customHeight="1" spans="1:32">
      <c r="A4" s="12"/>
      <c r="B4" s="13"/>
      <c r="C4" s="13"/>
      <c r="D4" s="13"/>
      <c r="E4" s="16" t="s">
        <v>9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33"/>
      <c r="X4" s="17" t="s">
        <v>10</v>
      </c>
      <c r="Y4" s="17"/>
      <c r="Z4" s="17"/>
      <c r="AA4" s="17"/>
      <c r="AB4" s="17"/>
      <c r="AC4" s="17"/>
      <c r="AD4" s="17"/>
      <c r="AE4" s="28"/>
      <c r="AF4" s="26"/>
    </row>
    <row r="5" s="2" customFormat="1" ht="27" customHeight="1" spans="1:32">
      <c r="A5" s="12"/>
      <c r="B5" s="13"/>
      <c r="C5" s="13"/>
      <c r="D5" s="13"/>
      <c r="E5" s="13" t="s">
        <v>3</v>
      </c>
      <c r="F5" s="18" t="s">
        <v>11</v>
      </c>
      <c r="G5" s="18" t="s">
        <v>12</v>
      </c>
      <c r="H5" s="18" t="s">
        <v>13</v>
      </c>
      <c r="I5" s="18" t="s">
        <v>14</v>
      </c>
      <c r="J5" s="18" t="s">
        <v>15</v>
      </c>
      <c r="K5" s="13" t="s">
        <v>16</v>
      </c>
      <c r="L5" s="26" t="s">
        <v>17</v>
      </c>
      <c r="M5" s="26"/>
      <c r="N5" s="26"/>
      <c r="O5" s="26" t="s">
        <v>18</v>
      </c>
      <c r="P5" s="26"/>
      <c r="Q5" s="28" t="s">
        <v>19</v>
      </c>
      <c r="R5" s="28" t="s">
        <v>20</v>
      </c>
      <c r="S5" s="28" t="s">
        <v>21</v>
      </c>
      <c r="T5" s="28" t="s">
        <v>22</v>
      </c>
      <c r="U5" s="28" t="s">
        <v>23</v>
      </c>
      <c r="V5" s="28" t="s">
        <v>24</v>
      </c>
      <c r="W5" s="28" t="s">
        <v>25</v>
      </c>
      <c r="X5" s="13" t="s">
        <v>3</v>
      </c>
      <c r="Y5" s="13" t="s">
        <v>3</v>
      </c>
      <c r="Z5" s="18" t="s">
        <v>26</v>
      </c>
      <c r="AA5" s="18" t="s">
        <v>27</v>
      </c>
      <c r="AB5" s="13" t="s">
        <v>28</v>
      </c>
      <c r="AC5" s="18" t="s">
        <v>29</v>
      </c>
      <c r="AD5" s="37" t="s">
        <v>3</v>
      </c>
      <c r="AE5" s="28"/>
      <c r="AF5" s="26"/>
    </row>
    <row r="6" s="2" customFormat="1" ht="22" customHeight="1" spans="1:32">
      <c r="A6" s="12"/>
      <c r="B6" s="13"/>
      <c r="C6" s="13"/>
      <c r="D6" s="13"/>
      <c r="E6" s="13"/>
      <c r="F6" s="18"/>
      <c r="G6" s="18"/>
      <c r="H6" s="18"/>
      <c r="I6" s="18"/>
      <c r="J6" s="18"/>
      <c r="K6" s="13"/>
      <c r="L6" s="27" t="s">
        <v>30</v>
      </c>
      <c r="M6" s="27"/>
      <c r="N6" s="28" t="s">
        <v>31</v>
      </c>
      <c r="O6" s="26" t="s">
        <v>32</v>
      </c>
      <c r="P6" s="26" t="s">
        <v>33</v>
      </c>
      <c r="Q6" s="28"/>
      <c r="R6" s="28"/>
      <c r="S6" s="28"/>
      <c r="T6" s="28"/>
      <c r="U6" s="28"/>
      <c r="V6" s="28"/>
      <c r="W6" s="28"/>
      <c r="X6" s="13"/>
      <c r="Y6" s="13"/>
      <c r="Z6" s="18"/>
      <c r="AA6" s="18"/>
      <c r="AB6" s="13"/>
      <c r="AC6" s="18"/>
      <c r="AD6" s="37"/>
      <c r="AE6" s="28"/>
      <c r="AF6" s="26"/>
    </row>
    <row r="7" s="2" customFormat="1" ht="69" customHeight="1" spans="1:32">
      <c r="A7" s="12"/>
      <c r="B7" s="13"/>
      <c r="C7" s="13"/>
      <c r="D7" s="13"/>
      <c r="E7" s="13"/>
      <c r="F7" s="18"/>
      <c r="G7" s="18"/>
      <c r="H7" s="18"/>
      <c r="I7" s="18"/>
      <c r="J7" s="18"/>
      <c r="K7" s="13"/>
      <c r="L7" s="29" t="s">
        <v>3</v>
      </c>
      <c r="M7" s="28" t="s">
        <v>34</v>
      </c>
      <c r="N7" s="28"/>
      <c r="O7" s="26"/>
      <c r="P7" s="26"/>
      <c r="Q7" s="28"/>
      <c r="R7" s="28"/>
      <c r="S7" s="28"/>
      <c r="T7" s="28"/>
      <c r="U7" s="28"/>
      <c r="V7" s="28"/>
      <c r="W7" s="28"/>
      <c r="X7" s="13"/>
      <c r="Y7" s="13"/>
      <c r="Z7" s="18"/>
      <c r="AA7" s="18"/>
      <c r="AB7" s="13"/>
      <c r="AC7" s="18"/>
      <c r="AD7" s="37"/>
      <c r="AE7" s="28"/>
      <c r="AF7" s="26"/>
    </row>
    <row r="8" s="2" customFormat="1" ht="21" customHeight="1" spans="1:32">
      <c r="A8" s="12" t="s">
        <v>3</v>
      </c>
      <c r="B8" s="13">
        <f t="shared" ref="B8:W8" si="0">B9+B26</f>
        <v>188456</v>
      </c>
      <c r="C8" s="13">
        <f t="shared" si="0"/>
        <v>190679</v>
      </c>
      <c r="D8" s="13">
        <f t="shared" si="0"/>
        <v>-2223</v>
      </c>
      <c r="E8" s="13">
        <f t="shared" si="0"/>
        <v>175596</v>
      </c>
      <c r="F8" s="13">
        <f t="shared" si="0"/>
        <v>15430</v>
      </c>
      <c r="G8" s="13">
        <f t="shared" si="0"/>
        <v>16185</v>
      </c>
      <c r="H8" s="13">
        <f t="shared" si="0"/>
        <v>1090</v>
      </c>
      <c r="I8" s="13">
        <f t="shared" si="0"/>
        <v>350</v>
      </c>
      <c r="J8" s="13">
        <f t="shared" si="0"/>
        <v>200</v>
      </c>
      <c r="K8" s="13">
        <f t="shared" si="0"/>
        <v>50</v>
      </c>
      <c r="L8" s="13">
        <f t="shared" si="0"/>
        <v>104522</v>
      </c>
      <c r="M8" s="13">
        <f t="shared" si="0"/>
        <v>51451</v>
      </c>
      <c r="N8" s="13">
        <f t="shared" si="0"/>
        <v>23097</v>
      </c>
      <c r="O8" s="13">
        <f t="shared" si="0"/>
        <v>375</v>
      </c>
      <c r="P8" s="13">
        <f t="shared" si="0"/>
        <v>120</v>
      </c>
      <c r="Q8" s="13">
        <f t="shared" si="0"/>
        <v>2200</v>
      </c>
      <c r="R8" s="13">
        <f t="shared" si="0"/>
        <v>900</v>
      </c>
      <c r="S8" s="13">
        <f t="shared" si="0"/>
        <v>1550</v>
      </c>
      <c r="T8" s="13">
        <f t="shared" si="0"/>
        <v>1000</v>
      </c>
      <c r="U8" s="13">
        <f t="shared" si="0"/>
        <v>820</v>
      </c>
      <c r="V8" s="13">
        <f t="shared" si="0"/>
        <v>2707</v>
      </c>
      <c r="W8" s="13">
        <f t="shared" si="0"/>
        <v>5000</v>
      </c>
      <c r="X8" s="13">
        <f t="shared" ref="X8:X53" si="1">Y8+AD8</f>
        <v>12860</v>
      </c>
      <c r="Y8" s="13">
        <f t="shared" ref="Y8:AD8" si="2">Y9+Y26</f>
        <v>11897</v>
      </c>
      <c r="Z8" s="13">
        <f t="shared" si="2"/>
        <v>14585</v>
      </c>
      <c r="AA8" s="13">
        <f t="shared" si="2"/>
        <v>1978</v>
      </c>
      <c r="AB8" s="13">
        <f t="shared" si="2"/>
        <v>2700</v>
      </c>
      <c r="AC8" s="13">
        <f t="shared" si="2"/>
        <v>1210</v>
      </c>
      <c r="AD8" s="13">
        <f t="shared" si="2"/>
        <v>963</v>
      </c>
      <c r="AE8" s="13"/>
      <c r="AF8" s="26"/>
    </row>
    <row r="9" s="2" customFormat="1" ht="21" customHeight="1" spans="1:32">
      <c r="A9" s="12" t="s">
        <v>35</v>
      </c>
      <c r="B9" s="13">
        <f t="shared" ref="B9:W9" si="3">B10+B11+B12+B13+B14+B15+B16+B17+B18+B19+B20+B21+B22+B23+B24+B25</f>
        <v>6405</v>
      </c>
      <c r="C9" s="13">
        <f t="shared" si="3"/>
        <v>5351</v>
      </c>
      <c r="D9" s="13">
        <f t="shared" si="3"/>
        <v>1054</v>
      </c>
      <c r="E9" s="13">
        <f t="shared" si="3"/>
        <v>4605</v>
      </c>
      <c r="F9" s="13">
        <f t="shared" si="3"/>
        <v>0</v>
      </c>
      <c r="G9" s="13">
        <f t="shared" si="3"/>
        <v>0</v>
      </c>
      <c r="H9" s="13">
        <f t="shared" si="3"/>
        <v>0</v>
      </c>
      <c r="I9" s="13">
        <f t="shared" si="3"/>
        <v>350</v>
      </c>
      <c r="J9" s="13">
        <f t="shared" si="3"/>
        <v>200</v>
      </c>
      <c r="K9" s="13">
        <f t="shared" si="3"/>
        <v>50</v>
      </c>
      <c r="L9" s="13">
        <f t="shared" si="3"/>
        <v>0</v>
      </c>
      <c r="M9" s="13">
        <f t="shared" si="3"/>
        <v>0</v>
      </c>
      <c r="N9" s="13">
        <f t="shared" si="3"/>
        <v>0</v>
      </c>
      <c r="O9" s="13">
        <f t="shared" si="3"/>
        <v>375</v>
      </c>
      <c r="P9" s="13">
        <f t="shared" si="3"/>
        <v>0</v>
      </c>
      <c r="Q9" s="13">
        <f t="shared" si="3"/>
        <v>1900</v>
      </c>
      <c r="R9" s="13">
        <f t="shared" si="3"/>
        <v>900</v>
      </c>
      <c r="S9" s="13">
        <f t="shared" si="3"/>
        <v>305</v>
      </c>
      <c r="T9" s="13">
        <f t="shared" si="3"/>
        <v>135</v>
      </c>
      <c r="U9" s="13">
        <f t="shared" si="3"/>
        <v>0</v>
      </c>
      <c r="V9" s="13">
        <f t="shared" si="3"/>
        <v>390</v>
      </c>
      <c r="W9" s="13">
        <f t="shared" si="3"/>
        <v>0</v>
      </c>
      <c r="X9" s="13">
        <f t="shared" si="1"/>
        <v>1800</v>
      </c>
      <c r="Y9" s="13">
        <f t="shared" ref="Y9:AD9" si="4">SUM(Y10:Y22)</f>
        <v>1800</v>
      </c>
      <c r="Z9" s="13">
        <f t="shared" si="4"/>
        <v>0</v>
      </c>
      <c r="AA9" s="13">
        <f t="shared" si="4"/>
        <v>0</v>
      </c>
      <c r="AB9" s="13">
        <f t="shared" si="4"/>
        <v>1800</v>
      </c>
      <c r="AC9" s="13">
        <f t="shared" si="4"/>
        <v>0</v>
      </c>
      <c r="AD9" s="13">
        <f t="shared" si="4"/>
        <v>0</v>
      </c>
      <c r="AE9" s="13"/>
      <c r="AF9" s="38"/>
    </row>
    <row r="10" s="2" customFormat="1" ht="24" customHeight="1" spans="1:33">
      <c r="A10" s="19" t="s">
        <v>36</v>
      </c>
      <c r="B10" s="13">
        <f t="shared" ref="B10:B25" si="5">C10+D10</f>
        <v>571</v>
      </c>
      <c r="C10" s="13">
        <v>571</v>
      </c>
      <c r="D10" s="13"/>
      <c r="E10" s="13">
        <f t="shared" ref="E10:E25" si="6">F10+G10+H10+I10+J10+K10+L10+N10+O10+P10+Q10+R10+S10+T10+U10+V10+W10</f>
        <v>571</v>
      </c>
      <c r="F10" s="20"/>
      <c r="G10" s="20"/>
      <c r="H10" s="20"/>
      <c r="I10" s="20">
        <v>350</v>
      </c>
      <c r="J10" s="30"/>
      <c r="K10" s="20"/>
      <c r="L10" s="20"/>
      <c r="M10" s="20"/>
      <c r="N10" s="20"/>
      <c r="O10" s="20">
        <v>221</v>
      </c>
      <c r="P10" s="20"/>
      <c r="Q10" s="20"/>
      <c r="R10" s="20"/>
      <c r="S10" s="34"/>
      <c r="T10" s="34"/>
      <c r="U10" s="34"/>
      <c r="V10" s="34"/>
      <c r="W10" s="34"/>
      <c r="X10" s="13">
        <f t="shared" si="1"/>
        <v>0</v>
      </c>
      <c r="Y10" s="13"/>
      <c r="Z10" s="39"/>
      <c r="AA10" s="20"/>
      <c r="AB10" s="30"/>
      <c r="AC10" s="30"/>
      <c r="AD10" s="30"/>
      <c r="AE10" s="30" t="s">
        <v>37</v>
      </c>
      <c r="AF10" s="40"/>
      <c r="AG10" s="2">
        <f t="shared" ref="AG10:AG73" si="7">E10+X10-B10</f>
        <v>0</v>
      </c>
    </row>
    <row r="11" s="2" customFormat="1" ht="24" customHeight="1" spans="1:33">
      <c r="A11" s="19" t="s">
        <v>38</v>
      </c>
      <c r="B11" s="13">
        <f t="shared" si="5"/>
        <v>770</v>
      </c>
      <c r="C11" s="13">
        <v>770</v>
      </c>
      <c r="D11" s="13"/>
      <c r="E11" s="13">
        <f t="shared" si="6"/>
        <v>770</v>
      </c>
      <c r="F11" s="20"/>
      <c r="G11" s="20"/>
      <c r="H11" s="20"/>
      <c r="I11" s="20"/>
      <c r="J11" s="31"/>
      <c r="K11" s="20"/>
      <c r="L11" s="20"/>
      <c r="M11" s="20"/>
      <c r="N11" s="20"/>
      <c r="O11" s="20"/>
      <c r="P11" s="20"/>
      <c r="Q11" s="20">
        <v>770</v>
      </c>
      <c r="R11" s="20"/>
      <c r="S11" s="34"/>
      <c r="T11" s="34"/>
      <c r="U11" s="34"/>
      <c r="V11" s="34"/>
      <c r="W11" s="34"/>
      <c r="X11" s="13">
        <f t="shared" si="1"/>
        <v>0</v>
      </c>
      <c r="Y11" s="13"/>
      <c r="Z11" s="39"/>
      <c r="AA11" s="20"/>
      <c r="AB11" s="20"/>
      <c r="AC11" s="31"/>
      <c r="AD11" s="31"/>
      <c r="AE11" s="30" t="s">
        <v>37</v>
      </c>
      <c r="AF11" s="40"/>
      <c r="AG11" s="2">
        <f t="shared" si="7"/>
        <v>0</v>
      </c>
    </row>
    <row r="12" s="2" customFormat="1" ht="24" customHeight="1" spans="1:33">
      <c r="A12" s="19" t="s">
        <v>39</v>
      </c>
      <c r="B12" s="13">
        <f t="shared" si="5"/>
        <v>1800</v>
      </c>
      <c r="C12" s="13">
        <v>1800</v>
      </c>
      <c r="D12" s="13"/>
      <c r="E12" s="13">
        <f t="shared" si="6"/>
        <v>0</v>
      </c>
      <c r="F12" s="20"/>
      <c r="G12" s="20"/>
      <c r="H12" s="20"/>
      <c r="I12" s="20"/>
      <c r="J12" s="31"/>
      <c r="K12" s="20"/>
      <c r="L12" s="20"/>
      <c r="M12" s="20"/>
      <c r="N12" s="20"/>
      <c r="O12" s="20"/>
      <c r="P12" s="20"/>
      <c r="Q12" s="20"/>
      <c r="R12" s="20"/>
      <c r="S12" s="34"/>
      <c r="T12" s="34"/>
      <c r="U12" s="34"/>
      <c r="V12" s="34"/>
      <c r="W12" s="34"/>
      <c r="X12" s="13">
        <f t="shared" si="1"/>
        <v>1800</v>
      </c>
      <c r="Y12" s="20">
        <f>SUM(Z12:AC12)</f>
        <v>1800</v>
      </c>
      <c r="Z12" s="39"/>
      <c r="AA12" s="20"/>
      <c r="AB12" s="30">
        <v>1800</v>
      </c>
      <c r="AC12" s="31"/>
      <c r="AD12" s="31"/>
      <c r="AE12" s="30" t="s">
        <v>37</v>
      </c>
      <c r="AF12" s="40"/>
      <c r="AG12" s="2">
        <f t="shared" si="7"/>
        <v>0</v>
      </c>
    </row>
    <row r="13" s="2" customFormat="1" ht="24" customHeight="1" spans="1:33">
      <c r="A13" s="19" t="s">
        <v>40</v>
      </c>
      <c r="B13" s="13">
        <f t="shared" si="5"/>
        <v>50</v>
      </c>
      <c r="C13" s="13">
        <v>50</v>
      </c>
      <c r="D13" s="13"/>
      <c r="E13" s="13">
        <f t="shared" si="6"/>
        <v>50</v>
      </c>
      <c r="F13" s="20"/>
      <c r="G13" s="20"/>
      <c r="H13" s="20"/>
      <c r="I13" s="20"/>
      <c r="J13" s="31"/>
      <c r="K13" s="20">
        <v>50</v>
      </c>
      <c r="L13" s="20"/>
      <c r="M13" s="20"/>
      <c r="N13" s="20"/>
      <c r="O13" s="20"/>
      <c r="P13" s="20"/>
      <c r="Q13" s="20"/>
      <c r="R13" s="20"/>
      <c r="S13" s="34"/>
      <c r="T13" s="34"/>
      <c r="U13" s="34"/>
      <c r="V13" s="34"/>
      <c r="W13" s="34"/>
      <c r="X13" s="13">
        <f t="shared" si="1"/>
        <v>0</v>
      </c>
      <c r="Y13" s="13"/>
      <c r="Z13" s="39"/>
      <c r="AA13" s="20"/>
      <c r="AB13" s="20"/>
      <c r="AC13" s="31"/>
      <c r="AD13" s="31"/>
      <c r="AE13" s="30" t="s">
        <v>37</v>
      </c>
      <c r="AF13" s="40"/>
      <c r="AG13" s="2">
        <f t="shared" si="7"/>
        <v>0</v>
      </c>
    </row>
    <row r="14" s="2" customFormat="1" ht="33.95" customHeight="1" spans="1:33">
      <c r="A14" s="19" t="s">
        <v>41</v>
      </c>
      <c r="B14" s="13">
        <f t="shared" si="5"/>
        <v>1130</v>
      </c>
      <c r="C14" s="13">
        <v>1130</v>
      </c>
      <c r="D14" s="13"/>
      <c r="E14" s="13">
        <f t="shared" si="6"/>
        <v>1130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>
        <v>1130</v>
      </c>
      <c r="R14" s="20"/>
      <c r="S14" s="34"/>
      <c r="T14" s="34"/>
      <c r="U14" s="34"/>
      <c r="V14" s="34"/>
      <c r="W14" s="34"/>
      <c r="X14" s="13">
        <f t="shared" si="1"/>
        <v>0</v>
      </c>
      <c r="Y14" s="13"/>
      <c r="Z14" s="39"/>
      <c r="AA14" s="20"/>
      <c r="AB14" s="20"/>
      <c r="AC14" s="20"/>
      <c r="AD14" s="20"/>
      <c r="AE14" s="30" t="s">
        <v>37</v>
      </c>
      <c r="AF14" s="40"/>
      <c r="AG14" s="2">
        <f t="shared" si="7"/>
        <v>0</v>
      </c>
    </row>
    <row r="15" s="2" customFormat="1" ht="75" customHeight="1" spans="1:33">
      <c r="A15" s="19" t="s">
        <v>42</v>
      </c>
      <c r="B15" s="13">
        <f t="shared" si="5"/>
        <v>565</v>
      </c>
      <c r="C15" s="13">
        <v>200</v>
      </c>
      <c r="D15" s="13">
        <v>365</v>
      </c>
      <c r="E15" s="13">
        <f t="shared" si="6"/>
        <v>565</v>
      </c>
      <c r="F15" s="20"/>
      <c r="G15" s="20"/>
      <c r="H15" s="20"/>
      <c r="I15" s="20"/>
      <c r="J15" s="20">
        <v>200</v>
      </c>
      <c r="K15" s="20"/>
      <c r="L15" s="20"/>
      <c r="M15" s="20"/>
      <c r="N15" s="20"/>
      <c r="O15" s="20"/>
      <c r="P15" s="20"/>
      <c r="Q15" s="20"/>
      <c r="R15" s="20">
        <v>365</v>
      </c>
      <c r="S15" s="34"/>
      <c r="T15" s="34"/>
      <c r="U15" s="34"/>
      <c r="V15" s="34"/>
      <c r="W15" s="34"/>
      <c r="X15" s="13">
        <f t="shared" si="1"/>
        <v>0</v>
      </c>
      <c r="Y15" s="13"/>
      <c r="Z15" s="39"/>
      <c r="AA15" s="20"/>
      <c r="AB15" s="20"/>
      <c r="AC15" s="20"/>
      <c r="AD15" s="20"/>
      <c r="AE15" s="30" t="s">
        <v>37</v>
      </c>
      <c r="AF15" s="41" t="s">
        <v>43</v>
      </c>
      <c r="AG15" s="2">
        <f t="shared" si="7"/>
        <v>0</v>
      </c>
    </row>
    <row r="16" s="2" customFormat="1" ht="75" customHeight="1" spans="1:33">
      <c r="A16" s="19" t="s">
        <v>44</v>
      </c>
      <c r="B16" s="13">
        <f t="shared" si="5"/>
        <v>18</v>
      </c>
      <c r="C16" s="13"/>
      <c r="D16" s="13">
        <v>18</v>
      </c>
      <c r="E16" s="13">
        <f t="shared" si="6"/>
        <v>18</v>
      </c>
      <c r="F16" s="20"/>
      <c r="G16" s="20"/>
      <c r="H16" s="20"/>
      <c r="I16" s="20"/>
      <c r="J16" s="20"/>
      <c r="K16" s="20"/>
      <c r="L16" s="20"/>
      <c r="M16" s="20"/>
      <c r="N16" s="20"/>
      <c r="O16" s="20">
        <v>18</v>
      </c>
      <c r="P16" s="20"/>
      <c r="Q16" s="20"/>
      <c r="R16" s="20"/>
      <c r="S16" s="34"/>
      <c r="T16" s="34"/>
      <c r="U16" s="34"/>
      <c r="V16" s="34"/>
      <c r="W16" s="34"/>
      <c r="X16" s="13">
        <f t="shared" si="1"/>
        <v>0</v>
      </c>
      <c r="Y16" s="13"/>
      <c r="Z16" s="39"/>
      <c r="AA16" s="20"/>
      <c r="AB16" s="20"/>
      <c r="AC16" s="20"/>
      <c r="AD16" s="20"/>
      <c r="AE16" s="30" t="s">
        <v>37</v>
      </c>
      <c r="AF16" s="41" t="s">
        <v>45</v>
      </c>
      <c r="AG16" s="2">
        <f t="shared" si="7"/>
        <v>0</v>
      </c>
    </row>
    <row r="17" s="2" customFormat="1" ht="75" customHeight="1" spans="1:33">
      <c r="A17" s="19" t="s">
        <v>46</v>
      </c>
      <c r="B17" s="13">
        <f t="shared" si="5"/>
        <v>18</v>
      </c>
      <c r="C17" s="13"/>
      <c r="D17" s="13">
        <v>18</v>
      </c>
      <c r="E17" s="13">
        <f t="shared" si="6"/>
        <v>18</v>
      </c>
      <c r="F17" s="20"/>
      <c r="G17" s="20"/>
      <c r="H17" s="20"/>
      <c r="I17" s="20"/>
      <c r="J17" s="20"/>
      <c r="K17" s="20"/>
      <c r="L17" s="20"/>
      <c r="M17" s="20"/>
      <c r="N17" s="20"/>
      <c r="O17" s="20">
        <v>18</v>
      </c>
      <c r="P17" s="20"/>
      <c r="Q17" s="20"/>
      <c r="R17" s="20"/>
      <c r="S17" s="34"/>
      <c r="T17" s="34"/>
      <c r="U17" s="34"/>
      <c r="V17" s="34"/>
      <c r="W17" s="34"/>
      <c r="X17" s="13">
        <f t="shared" si="1"/>
        <v>0</v>
      </c>
      <c r="Y17" s="13"/>
      <c r="Z17" s="39"/>
      <c r="AA17" s="20"/>
      <c r="AB17" s="20"/>
      <c r="AC17" s="20"/>
      <c r="AD17" s="20"/>
      <c r="AE17" s="30" t="s">
        <v>37</v>
      </c>
      <c r="AF17" s="41" t="s">
        <v>45</v>
      </c>
      <c r="AG17" s="2">
        <f t="shared" si="7"/>
        <v>0</v>
      </c>
    </row>
    <row r="18" s="2" customFormat="1" ht="86" customHeight="1" spans="1:33">
      <c r="A18" s="19" t="s">
        <v>47</v>
      </c>
      <c r="B18" s="13">
        <f t="shared" si="5"/>
        <v>583</v>
      </c>
      <c r="C18" s="13"/>
      <c r="D18" s="13">
        <v>583</v>
      </c>
      <c r="E18" s="13">
        <f t="shared" si="6"/>
        <v>583</v>
      </c>
      <c r="F18" s="20"/>
      <c r="G18" s="20"/>
      <c r="H18" s="20"/>
      <c r="I18" s="20"/>
      <c r="J18" s="20"/>
      <c r="K18" s="20"/>
      <c r="L18" s="20"/>
      <c r="M18" s="20"/>
      <c r="N18" s="20"/>
      <c r="O18" s="20">
        <v>118</v>
      </c>
      <c r="P18" s="20"/>
      <c r="Q18" s="20"/>
      <c r="R18" s="20">
        <v>465</v>
      </c>
      <c r="S18" s="34"/>
      <c r="T18" s="34"/>
      <c r="U18" s="34"/>
      <c r="V18" s="34"/>
      <c r="W18" s="34"/>
      <c r="X18" s="13">
        <f t="shared" si="1"/>
        <v>0</v>
      </c>
      <c r="Y18" s="13"/>
      <c r="Z18" s="39"/>
      <c r="AA18" s="20"/>
      <c r="AB18" s="20"/>
      <c r="AC18" s="20"/>
      <c r="AD18" s="20"/>
      <c r="AE18" s="30" t="s">
        <v>37</v>
      </c>
      <c r="AF18" s="41" t="s">
        <v>48</v>
      </c>
      <c r="AG18" s="2">
        <f t="shared" si="7"/>
        <v>0</v>
      </c>
    </row>
    <row r="19" s="2" customFormat="1" ht="24" customHeight="1" spans="1:33">
      <c r="A19" s="19" t="s">
        <v>49</v>
      </c>
      <c r="B19" s="13">
        <f t="shared" si="5"/>
        <v>100</v>
      </c>
      <c r="C19" s="13">
        <v>100</v>
      </c>
      <c r="D19" s="13"/>
      <c r="E19" s="13">
        <f t="shared" si="6"/>
        <v>100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34">
        <v>100</v>
      </c>
      <c r="T19" s="34"/>
      <c r="U19" s="34"/>
      <c r="V19" s="34"/>
      <c r="W19" s="34"/>
      <c r="X19" s="13">
        <f t="shared" si="1"/>
        <v>0</v>
      </c>
      <c r="Y19" s="13"/>
      <c r="Z19" s="39"/>
      <c r="AA19" s="20"/>
      <c r="AB19" s="20"/>
      <c r="AC19" s="20"/>
      <c r="AD19" s="20"/>
      <c r="AE19" s="30" t="s">
        <v>37</v>
      </c>
      <c r="AF19" s="42"/>
      <c r="AG19" s="2">
        <f t="shared" si="7"/>
        <v>0</v>
      </c>
    </row>
    <row r="20" s="2" customFormat="1" ht="75" customHeight="1" spans="1:33">
      <c r="A20" s="19" t="s">
        <v>50</v>
      </c>
      <c r="B20" s="13">
        <f t="shared" si="5"/>
        <v>225</v>
      </c>
      <c r="C20" s="13">
        <v>155</v>
      </c>
      <c r="D20" s="13">
        <v>70</v>
      </c>
      <c r="E20" s="13">
        <f t="shared" si="6"/>
        <v>225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>
        <v>70</v>
      </c>
      <c r="S20" s="34">
        <v>155</v>
      </c>
      <c r="T20" s="34"/>
      <c r="U20" s="34"/>
      <c r="V20" s="34"/>
      <c r="W20" s="34"/>
      <c r="X20" s="13">
        <f t="shared" si="1"/>
        <v>0</v>
      </c>
      <c r="Y20" s="13"/>
      <c r="Z20" s="39"/>
      <c r="AA20" s="20"/>
      <c r="AB20" s="20"/>
      <c r="AC20" s="20"/>
      <c r="AD20" s="20"/>
      <c r="AE20" s="30" t="s">
        <v>37</v>
      </c>
      <c r="AF20" s="42" t="s">
        <v>51</v>
      </c>
      <c r="AG20" s="2">
        <f t="shared" si="7"/>
        <v>0</v>
      </c>
    </row>
    <row r="21" s="2" customFormat="1" ht="26" customHeight="1" spans="1:33">
      <c r="A21" s="19" t="s">
        <v>52</v>
      </c>
      <c r="B21" s="13">
        <f t="shared" si="5"/>
        <v>10</v>
      </c>
      <c r="C21" s="13">
        <v>10</v>
      </c>
      <c r="D21" s="13"/>
      <c r="E21" s="13">
        <f t="shared" si="6"/>
        <v>10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34">
        <v>10</v>
      </c>
      <c r="T21" s="34"/>
      <c r="U21" s="34"/>
      <c r="V21" s="34"/>
      <c r="W21" s="34"/>
      <c r="X21" s="13">
        <f t="shared" si="1"/>
        <v>0</v>
      </c>
      <c r="Y21" s="13"/>
      <c r="Z21" s="39"/>
      <c r="AA21" s="20"/>
      <c r="AB21" s="20"/>
      <c r="AC21" s="20"/>
      <c r="AD21" s="20"/>
      <c r="AE21" s="30" t="s">
        <v>37</v>
      </c>
      <c r="AF21" s="38"/>
      <c r="AG21" s="2">
        <f t="shared" si="7"/>
        <v>0</v>
      </c>
    </row>
    <row r="22" s="2" customFormat="1" ht="41" customHeight="1" spans="1:33">
      <c r="A22" s="19" t="s">
        <v>53</v>
      </c>
      <c r="B22" s="13">
        <f t="shared" si="5"/>
        <v>40</v>
      </c>
      <c r="C22" s="13">
        <v>40</v>
      </c>
      <c r="D22" s="13"/>
      <c r="E22" s="13">
        <f t="shared" si="6"/>
        <v>40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34">
        <v>40</v>
      </c>
      <c r="T22" s="34"/>
      <c r="U22" s="34"/>
      <c r="V22" s="34"/>
      <c r="W22" s="34"/>
      <c r="X22" s="13">
        <f t="shared" si="1"/>
        <v>0</v>
      </c>
      <c r="Y22" s="13"/>
      <c r="Z22" s="39"/>
      <c r="AA22" s="20"/>
      <c r="AB22" s="20"/>
      <c r="AC22" s="20"/>
      <c r="AD22" s="20"/>
      <c r="AE22" s="30" t="s">
        <v>37</v>
      </c>
      <c r="AF22" s="38"/>
      <c r="AG22" s="2">
        <f t="shared" si="7"/>
        <v>0</v>
      </c>
    </row>
    <row r="23" s="2" customFormat="1" ht="21" customHeight="1" spans="1:33">
      <c r="A23" s="19" t="s">
        <v>54</v>
      </c>
      <c r="B23" s="13">
        <f t="shared" si="5"/>
        <v>355</v>
      </c>
      <c r="C23" s="13">
        <v>355</v>
      </c>
      <c r="D23" s="13"/>
      <c r="E23" s="13">
        <f t="shared" si="6"/>
        <v>355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34"/>
      <c r="T23" s="34">
        <v>135</v>
      </c>
      <c r="U23" s="34"/>
      <c r="V23" s="34">
        <v>220</v>
      </c>
      <c r="W23" s="34"/>
      <c r="X23" s="13">
        <f t="shared" si="1"/>
        <v>0</v>
      </c>
      <c r="Y23" s="13"/>
      <c r="Z23" s="39"/>
      <c r="AA23" s="20"/>
      <c r="AB23" s="20"/>
      <c r="AC23" s="20"/>
      <c r="AD23" s="20"/>
      <c r="AE23" s="30" t="s">
        <v>37</v>
      </c>
      <c r="AF23" s="38"/>
      <c r="AG23" s="2">
        <f t="shared" si="7"/>
        <v>0</v>
      </c>
    </row>
    <row r="24" s="2" customFormat="1" ht="21" customHeight="1" spans="1:33">
      <c r="A24" s="19" t="s">
        <v>55</v>
      </c>
      <c r="B24" s="13">
        <f t="shared" si="5"/>
        <v>120</v>
      </c>
      <c r="C24" s="13">
        <v>120</v>
      </c>
      <c r="D24" s="13"/>
      <c r="E24" s="13">
        <f t="shared" si="6"/>
        <v>120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34"/>
      <c r="T24" s="34"/>
      <c r="U24" s="34"/>
      <c r="V24" s="34">
        <v>120</v>
      </c>
      <c r="W24" s="34"/>
      <c r="X24" s="13">
        <f t="shared" si="1"/>
        <v>0</v>
      </c>
      <c r="Y24" s="13"/>
      <c r="Z24" s="39"/>
      <c r="AA24" s="20"/>
      <c r="AB24" s="20"/>
      <c r="AC24" s="20"/>
      <c r="AD24" s="20"/>
      <c r="AE24" s="30" t="s">
        <v>37</v>
      </c>
      <c r="AF24" s="40"/>
      <c r="AG24" s="2">
        <f t="shared" si="7"/>
        <v>0</v>
      </c>
    </row>
    <row r="25" s="2" customFormat="1" ht="21" customHeight="1" spans="1:33">
      <c r="A25" s="19" t="s">
        <v>56</v>
      </c>
      <c r="B25" s="13">
        <f t="shared" si="5"/>
        <v>50</v>
      </c>
      <c r="C25" s="13">
        <v>50</v>
      </c>
      <c r="D25" s="13"/>
      <c r="E25" s="13">
        <f t="shared" si="6"/>
        <v>50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34"/>
      <c r="T25" s="34"/>
      <c r="U25" s="34"/>
      <c r="V25" s="34">
        <v>50</v>
      </c>
      <c r="W25" s="34"/>
      <c r="X25" s="13">
        <f t="shared" si="1"/>
        <v>0</v>
      </c>
      <c r="Y25" s="13"/>
      <c r="Z25" s="39"/>
      <c r="AA25" s="20"/>
      <c r="AB25" s="20"/>
      <c r="AC25" s="20"/>
      <c r="AD25" s="20"/>
      <c r="AE25" s="30" t="s">
        <v>37</v>
      </c>
      <c r="AF25" s="40"/>
      <c r="AG25" s="2">
        <f t="shared" si="7"/>
        <v>0</v>
      </c>
    </row>
    <row r="26" s="2" customFormat="1" ht="22" customHeight="1" spans="1:33">
      <c r="A26" s="21" t="s">
        <v>57</v>
      </c>
      <c r="B26" s="13">
        <f t="shared" ref="B26:W26" si="8">B27+B31+B32+B33+B34+B36+B35+B37+B38+B39+B40+B41+B43+B42+B44+B45+B46+B47+B48+B49+B50+B51+B52+B53+B54+B57+B58+B59+B60+B61+B62+B63+B64+B65+B66+B67+B68+B69+B70+B71+B81</f>
        <v>182051</v>
      </c>
      <c r="C26" s="13">
        <f t="shared" si="8"/>
        <v>185328</v>
      </c>
      <c r="D26" s="13">
        <f t="shared" si="8"/>
        <v>-3277</v>
      </c>
      <c r="E26" s="13">
        <f t="shared" si="8"/>
        <v>170991</v>
      </c>
      <c r="F26" s="13">
        <f t="shared" si="8"/>
        <v>15430</v>
      </c>
      <c r="G26" s="13">
        <f t="shared" si="8"/>
        <v>16185</v>
      </c>
      <c r="H26" s="13">
        <f t="shared" si="8"/>
        <v>1090</v>
      </c>
      <c r="I26" s="13">
        <f t="shared" si="8"/>
        <v>0</v>
      </c>
      <c r="J26" s="13">
        <f t="shared" si="8"/>
        <v>0</v>
      </c>
      <c r="K26" s="13">
        <f t="shared" si="8"/>
        <v>0</v>
      </c>
      <c r="L26" s="13">
        <f t="shared" si="8"/>
        <v>104522</v>
      </c>
      <c r="M26" s="13">
        <f t="shared" si="8"/>
        <v>51451</v>
      </c>
      <c r="N26" s="13">
        <f t="shared" si="8"/>
        <v>23097</v>
      </c>
      <c r="O26" s="13">
        <f t="shared" si="8"/>
        <v>0</v>
      </c>
      <c r="P26" s="13">
        <f t="shared" si="8"/>
        <v>120</v>
      </c>
      <c r="Q26" s="13">
        <f t="shared" si="8"/>
        <v>300</v>
      </c>
      <c r="R26" s="13">
        <f t="shared" si="8"/>
        <v>0</v>
      </c>
      <c r="S26" s="13">
        <f t="shared" si="8"/>
        <v>1245</v>
      </c>
      <c r="T26" s="13">
        <f t="shared" si="8"/>
        <v>865</v>
      </c>
      <c r="U26" s="13">
        <f t="shared" si="8"/>
        <v>820</v>
      </c>
      <c r="V26" s="13">
        <f t="shared" si="8"/>
        <v>2317</v>
      </c>
      <c r="W26" s="13">
        <f t="shared" si="8"/>
        <v>5000</v>
      </c>
      <c r="X26" s="13">
        <f t="shared" si="1"/>
        <v>11060</v>
      </c>
      <c r="Y26" s="13">
        <f t="shared" ref="Y26:AD26" si="9">Y27+Y31+Y32+Y33+Y34+Y36+Y35+Y37+Y38+Y39+Y40+Y41+Y43+Y42+Y44+Y45+Y46+Y47+Y48+Y49+Y50+Y51+Y52+Y53+Y54+Y57+Y58+Y59+Y60+Y61+Y62+Y63+Y64+Y65+Y66+Y67+Y68+Y69+Y70+Y71+Y81</f>
        <v>10097</v>
      </c>
      <c r="Z26" s="13">
        <f t="shared" si="9"/>
        <v>14585</v>
      </c>
      <c r="AA26" s="13">
        <f t="shared" si="9"/>
        <v>1978</v>
      </c>
      <c r="AB26" s="13">
        <f t="shared" si="9"/>
        <v>900</v>
      </c>
      <c r="AC26" s="13">
        <f t="shared" si="9"/>
        <v>1210</v>
      </c>
      <c r="AD26" s="13">
        <f t="shared" si="9"/>
        <v>963</v>
      </c>
      <c r="AE26" s="30" t="s">
        <v>58</v>
      </c>
      <c r="AF26" s="38"/>
      <c r="AG26" s="2">
        <f t="shared" si="7"/>
        <v>0</v>
      </c>
    </row>
    <row r="27" s="2" customFormat="1" ht="15" customHeight="1" spans="1:33">
      <c r="A27" s="19" t="s">
        <v>59</v>
      </c>
      <c r="B27" s="13">
        <f t="shared" ref="B27:W27" si="10">B28+B30+B29</f>
        <v>14265</v>
      </c>
      <c r="C27" s="13">
        <f t="shared" si="10"/>
        <v>16609</v>
      </c>
      <c r="D27" s="13">
        <f t="shared" si="10"/>
        <v>-2344</v>
      </c>
      <c r="E27" s="13">
        <f t="shared" si="10"/>
        <v>13339</v>
      </c>
      <c r="F27" s="13">
        <f t="shared" si="10"/>
        <v>1800</v>
      </c>
      <c r="G27" s="13">
        <f t="shared" si="10"/>
        <v>1228</v>
      </c>
      <c r="H27" s="13">
        <f t="shared" si="10"/>
        <v>50</v>
      </c>
      <c r="I27" s="13">
        <f t="shared" si="10"/>
        <v>0</v>
      </c>
      <c r="J27" s="13">
        <f t="shared" si="10"/>
        <v>0</v>
      </c>
      <c r="K27" s="13">
        <f t="shared" si="10"/>
        <v>0</v>
      </c>
      <c r="L27" s="13">
        <f t="shared" si="10"/>
        <v>6976</v>
      </c>
      <c r="M27" s="13">
        <f t="shared" si="10"/>
        <v>2871</v>
      </c>
      <c r="N27" s="13">
        <f t="shared" si="10"/>
        <v>1569</v>
      </c>
      <c r="O27" s="13">
        <f t="shared" si="10"/>
        <v>0</v>
      </c>
      <c r="P27" s="13">
        <f t="shared" si="10"/>
        <v>60</v>
      </c>
      <c r="Q27" s="13">
        <f t="shared" si="10"/>
        <v>0</v>
      </c>
      <c r="R27" s="13">
        <f t="shared" si="10"/>
        <v>0</v>
      </c>
      <c r="S27" s="13">
        <f t="shared" si="10"/>
        <v>140</v>
      </c>
      <c r="T27" s="13">
        <f t="shared" si="10"/>
        <v>200</v>
      </c>
      <c r="U27" s="13">
        <f t="shared" si="10"/>
        <v>140</v>
      </c>
      <c r="V27" s="13">
        <f t="shared" si="10"/>
        <v>176</v>
      </c>
      <c r="W27" s="13">
        <f t="shared" si="10"/>
        <v>1000</v>
      </c>
      <c r="X27" s="13">
        <f t="shared" si="1"/>
        <v>926</v>
      </c>
      <c r="Y27" s="13">
        <f t="shared" ref="Y27:AD27" si="11">Y28+Y30+Y29</f>
        <v>833</v>
      </c>
      <c r="Z27" s="13">
        <f t="shared" si="11"/>
        <v>464</v>
      </c>
      <c r="AA27" s="13">
        <f t="shared" si="11"/>
        <v>369</v>
      </c>
      <c r="AB27" s="13">
        <f t="shared" si="11"/>
        <v>0</v>
      </c>
      <c r="AC27" s="13">
        <f t="shared" si="11"/>
        <v>0</v>
      </c>
      <c r="AD27" s="13">
        <f t="shared" si="11"/>
        <v>93</v>
      </c>
      <c r="AE27" s="30" t="s">
        <v>37</v>
      </c>
      <c r="AF27" s="38"/>
      <c r="AG27" s="2">
        <f t="shared" si="7"/>
        <v>0</v>
      </c>
    </row>
    <row r="28" s="2" customFormat="1" ht="15" customHeight="1" spans="1:33">
      <c r="A28" s="19" t="s">
        <v>60</v>
      </c>
      <c r="B28" s="13">
        <f t="shared" ref="B28:B53" si="12">C28+D28</f>
        <v>1713</v>
      </c>
      <c r="C28" s="13">
        <v>4057</v>
      </c>
      <c r="D28" s="13">
        <v>-2344</v>
      </c>
      <c r="E28" s="13">
        <f t="shared" ref="E28:E53" si="13">F28+G28+H28+I28+J28+K28+L28+N28+O28+P28+Q28+R28+S28+T28+U28+V28+W28</f>
        <v>1219</v>
      </c>
      <c r="F28" s="20"/>
      <c r="G28" s="20">
        <v>90</v>
      </c>
      <c r="H28" s="20">
        <v>20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34">
        <v>70</v>
      </c>
      <c r="T28" s="34"/>
      <c r="U28" s="34"/>
      <c r="V28" s="34">
        <v>39</v>
      </c>
      <c r="W28" s="34">
        <v>1000</v>
      </c>
      <c r="X28" s="13">
        <f t="shared" si="1"/>
        <v>494</v>
      </c>
      <c r="Y28" s="13">
        <f t="shared" ref="Y28:Y42" si="14">SUM(Z28:AC28)</f>
        <v>479</v>
      </c>
      <c r="Z28" s="39">
        <v>165</v>
      </c>
      <c r="AA28" s="20">
        <v>314</v>
      </c>
      <c r="AB28" s="20"/>
      <c r="AC28" s="20"/>
      <c r="AD28" s="13">
        <v>15</v>
      </c>
      <c r="AE28" s="30" t="s">
        <v>37</v>
      </c>
      <c r="AF28" s="38"/>
      <c r="AG28" s="2">
        <f t="shared" si="7"/>
        <v>0</v>
      </c>
    </row>
    <row r="29" s="2" customFormat="1" ht="15" customHeight="1" spans="1:33">
      <c r="A29" s="19" t="s">
        <v>61</v>
      </c>
      <c r="B29" s="13">
        <f t="shared" si="12"/>
        <v>6987</v>
      </c>
      <c r="C29" s="13">
        <v>6987</v>
      </c>
      <c r="D29" s="13"/>
      <c r="E29" s="13">
        <f t="shared" si="13"/>
        <v>6717</v>
      </c>
      <c r="F29" s="20">
        <v>1521</v>
      </c>
      <c r="G29" s="20">
        <v>953</v>
      </c>
      <c r="H29" s="20"/>
      <c r="I29" s="20"/>
      <c r="J29" s="20"/>
      <c r="K29" s="20"/>
      <c r="L29" s="20">
        <v>2949</v>
      </c>
      <c r="M29" s="20">
        <v>1720</v>
      </c>
      <c r="N29" s="20">
        <v>1046</v>
      </c>
      <c r="O29" s="20"/>
      <c r="P29" s="20">
        <v>60</v>
      </c>
      <c r="Q29" s="20"/>
      <c r="R29" s="20"/>
      <c r="S29" s="34">
        <v>30</v>
      </c>
      <c r="T29" s="34"/>
      <c r="U29" s="34">
        <v>60</v>
      </c>
      <c r="V29" s="34">
        <v>98</v>
      </c>
      <c r="W29" s="34"/>
      <c r="X29" s="13">
        <f t="shared" si="1"/>
        <v>270</v>
      </c>
      <c r="Y29" s="13">
        <f t="shared" si="14"/>
        <v>219</v>
      </c>
      <c r="Z29" s="39">
        <v>185</v>
      </c>
      <c r="AA29" s="20">
        <v>34</v>
      </c>
      <c r="AB29" s="20"/>
      <c r="AC29" s="20"/>
      <c r="AD29" s="13">
        <v>51</v>
      </c>
      <c r="AE29" s="30" t="s">
        <v>37</v>
      </c>
      <c r="AF29" s="38"/>
      <c r="AG29" s="2">
        <f t="shared" si="7"/>
        <v>0</v>
      </c>
    </row>
    <row r="30" s="2" customFormat="1" ht="15" customHeight="1" spans="1:33">
      <c r="A30" s="22" t="s">
        <v>62</v>
      </c>
      <c r="B30" s="13">
        <f t="shared" si="12"/>
        <v>5565</v>
      </c>
      <c r="C30" s="13">
        <v>5565</v>
      </c>
      <c r="D30" s="13"/>
      <c r="E30" s="13">
        <f t="shared" si="13"/>
        <v>5403</v>
      </c>
      <c r="F30" s="20">
        <v>279</v>
      </c>
      <c r="G30" s="20">
        <v>185</v>
      </c>
      <c r="H30" s="20">
        <v>30</v>
      </c>
      <c r="I30" s="20"/>
      <c r="J30" s="20"/>
      <c r="K30" s="20"/>
      <c r="L30" s="20">
        <v>4027</v>
      </c>
      <c r="M30" s="20">
        <v>1151</v>
      </c>
      <c r="N30" s="20">
        <v>523</v>
      </c>
      <c r="O30" s="20"/>
      <c r="P30" s="20"/>
      <c r="Q30" s="20"/>
      <c r="R30" s="20"/>
      <c r="S30" s="34">
        <v>40</v>
      </c>
      <c r="T30" s="34">
        <v>200</v>
      </c>
      <c r="U30" s="34">
        <v>80</v>
      </c>
      <c r="V30" s="34">
        <v>39</v>
      </c>
      <c r="W30" s="34"/>
      <c r="X30" s="13">
        <f t="shared" si="1"/>
        <v>162</v>
      </c>
      <c r="Y30" s="13">
        <f t="shared" si="14"/>
        <v>135</v>
      </c>
      <c r="Z30" s="39">
        <v>114</v>
      </c>
      <c r="AA30" s="20">
        <v>21</v>
      </c>
      <c r="AB30" s="20"/>
      <c r="AC30" s="20"/>
      <c r="AD30" s="13">
        <v>27</v>
      </c>
      <c r="AE30" s="30" t="s">
        <v>37</v>
      </c>
      <c r="AF30" s="38"/>
      <c r="AG30" s="2">
        <f t="shared" si="7"/>
        <v>0</v>
      </c>
    </row>
    <row r="31" s="2" customFormat="1" ht="15" customHeight="1" spans="1:33">
      <c r="A31" s="19" t="s">
        <v>63</v>
      </c>
      <c r="B31" s="13">
        <f t="shared" si="12"/>
        <v>9582</v>
      </c>
      <c r="C31" s="13">
        <v>8894</v>
      </c>
      <c r="D31" s="13">
        <v>688</v>
      </c>
      <c r="E31" s="13">
        <f t="shared" si="13"/>
        <v>8869</v>
      </c>
      <c r="F31" s="20">
        <v>1337</v>
      </c>
      <c r="G31" s="20">
        <v>3799</v>
      </c>
      <c r="H31" s="20">
        <v>30</v>
      </c>
      <c r="I31" s="20"/>
      <c r="J31" s="20"/>
      <c r="K31" s="20"/>
      <c r="L31" s="20">
        <v>1441</v>
      </c>
      <c r="M31" s="20">
        <v>1441</v>
      </c>
      <c r="N31" s="20">
        <v>2092</v>
      </c>
      <c r="O31" s="20"/>
      <c r="P31" s="20"/>
      <c r="Q31" s="20"/>
      <c r="R31" s="20"/>
      <c r="S31" s="34">
        <v>50</v>
      </c>
      <c r="T31" s="34"/>
      <c r="U31" s="34"/>
      <c r="V31" s="34">
        <v>120</v>
      </c>
      <c r="W31" s="34"/>
      <c r="X31" s="13">
        <f t="shared" si="1"/>
        <v>713</v>
      </c>
      <c r="Y31" s="13">
        <f t="shared" si="14"/>
        <v>624</v>
      </c>
      <c r="Z31" s="39">
        <v>570</v>
      </c>
      <c r="AA31" s="20">
        <v>54</v>
      </c>
      <c r="AB31" s="20"/>
      <c r="AC31" s="20"/>
      <c r="AD31" s="13">
        <v>89</v>
      </c>
      <c r="AE31" s="30" t="s">
        <v>37</v>
      </c>
      <c r="AF31" s="38"/>
      <c r="AG31" s="2">
        <f t="shared" si="7"/>
        <v>0</v>
      </c>
    </row>
    <row r="32" s="2" customFormat="1" ht="15" customHeight="1" spans="1:33">
      <c r="A32" s="19" t="s">
        <v>64</v>
      </c>
      <c r="B32" s="13">
        <f t="shared" si="12"/>
        <v>6863</v>
      </c>
      <c r="C32" s="13">
        <v>6863</v>
      </c>
      <c r="D32" s="13"/>
      <c r="E32" s="13">
        <f t="shared" si="13"/>
        <v>6459</v>
      </c>
      <c r="F32" s="20">
        <v>446</v>
      </c>
      <c r="G32" s="20">
        <v>1138</v>
      </c>
      <c r="H32" s="20"/>
      <c r="I32" s="20"/>
      <c r="J32" s="20"/>
      <c r="K32" s="20"/>
      <c r="L32" s="20">
        <v>2260</v>
      </c>
      <c r="M32" s="20">
        <v>1398</v>
      </c>
      <c r="N32" s="20">
        <v>1438</v>
      </c>
      <c r="O32" s="20"/>
      <c r="P32" s="20"/>
      <c r="Q32" s="20"/>
      <c r="R32" s="20"/>
      <c r="S32" s="34">
        <v>50</v>
      </c>
      <c r="T32" s="34"/>
      <c r="U32" s="34"/>
      <c r="V32" s="34">
        <v>127</v>
      </c>
      <c r="W32" s="34">
        <v>1000</v>
      </c>
      <c r="X32" s="13">
        <f t="shared" si="1"/>
        <v>404</v>
      </c>
      <c r="Y32" s="13">
        <f t="shared" si="14"/>
        <v>338</v>
      </c>
      <c r="Z32" s="39">
        <v>292</v>
      </c>
      <c r="AA32" s="20">
        <v>46</v>
      </c>
      <c r="AB32" s="20"/>
      <c r="AC32" s="20"/>
      <c r="AD32" s="13">
        <v>66</v>
      </c>
      <c r="AE32" s="30" t="s">
        <v>37</v>
      </c>
      <c r="AF32" s="38"/>
      <c r="AG32" s="2">
        <f t="shared" si="7"/>
        <v>0</v>
      </c>
    </row>
    <row r="33" s="2" customFormat="1" ht="15" customHeight="1" spans="1:33">
      <c r="A33" s="19" t="s">
        <v>65</v>
      </c>
      <c r="B33" s="13">
        <f t="shared" si="12"/>
        <v>12935</v>
      </c>
      <c r="C33" s="13">
        <v>12935</v>
      </c>
      <c r="D33" s="13"/>
      <c r="E33" s="13">
        <f t="shared" si="13"/>
        <v>12329</v>
      </c>
      <c r="F33" s="20">
        <v>742</v>
      </c>
      <c r="G33" s="20">
        <v>4500</v>
      </c>
      <c r="H33" s="20"/>
      <c r="I33" s="20"/>
      <c r="J33" s="20"/>
      <c r="K33" s="20"/>
      <c r="L33" s="20">
        <v>4691</v>
      </c>
      <c r="M33" s="20">
        <v>1913</v>
      </c>
      <c r="N33" s="20">
        <v>2222</v>
      </c>
      <c r="O33" s="20"/>
      <c r="P33" s="20"/>
      <c r="Q33" s="20"/>
      <c r="R33" s="20"/>
      <c r="S33" s="34"/>
      <c r="T33" s="34"/>
      <c r="U33" s="34"/>
      <c r="V33" s="34">
        <v>174</v>
      </c>
      <c r="W33" s="34"/>
      <c r="X33" s="13">
        <f t="shared" si="1"/>
        <v>606</v>
      </c>
      <c r="Y33" s="13">
        <f t="shared" si="14"/>
        <v>529</v>
      </c>
      <c r="Z33" s="39">
        <v>470</v>
      </c>
      <c r="AA33" s="20">
        <v>59</v>
      </c>
      <c r="AB33" s="20"/>
      <c r="AC33" s="20"/>
      <c r="AD33" s="13">
        <v>77</v>
      </c>
      <c r="AE33" s="30" t="s">
        <v>37</v>
      </c>
      <c r="AF33" s="38"/>
      <c r="AG33" s="2">
        <f t="shared" si="7"/>
        <v>0</v>
      </c>
    </row>
    <row r="34" s="2" customFormat="1" ht="15" customHeight="1" spans="1:33">
      <c r="A34" s="19" t="s">
        <v>66</v>
      </c>
      <c r="B34" s="13">
        <f t="shared" si="12"/>
        <v>2131</v>
      </c>
      <c r="C34" s="13">
        <v>1981</v>
      </c>
      <c r="D34" s="13">
        <v>150</v>
      </c>
      <c r="E34" s="13">
        <f t="shared" si="13"/>
        <v>1738</v>
      </c>
      <c r="F34" s="20">
        <v>144</v>
      </c>
      <c r="G34" s="20">
        <v>5</v>
      </c>
      <c r="H34" s="20">
        <v>20</v>
      </c>
      <c r="I34" s="20"/>
      <c r="J34" s="20"/>
      <c r="K34" s="20"/>
      <c r="L34" s="20">
        <v>1290</v>
      </c>
      <c r="M34" s="20">
        <v>279</v>
      </c>
      <c r="N34" s="20"/>
      <c r="O34" s="20"/>
      <c r="P34" s="20"/>
      <c r="Q34" s="20">
        <v>150</v>
      </c>
      <c r="R34" s="20"/>
      <c r="S34" s="34">
        <v>30</v>
      </c>
      <c r="T34" s="34"/>
      <c r="U34" s="34">
        <v>60</v>
      </c>
      <c r="V34" s="34">
        <v>39</v>
      </c>
      <c r="W34" s="34"/>
      <c r="X34" s="13">
        <f t="shared" si="1"/>
        <v>393</v>
      </c>
      <c r="Y34" s="13">
        <f t="shared" si="14"/>
        <v>362</v>
      </c>
      <c r="Z34" s="39">
        <v>211</v>
      </c>
      <c r="AA34" s="20">
        <v>151</v>
      </c>
      <c r="AB34" s="20"/>
      <c r="AC34" s="20"/>
      <c r="AD34" s="13">
        <v>31</v>
      </c>
      <c r="AE34" s="30" t="s">
        <v>37</v>
      </c>
      <c r="AF34" s="38"/>
      <c r="AG34" s="2">
        <f t="shared" si="7"/>
        <v>0</v>
      </c>
    </row>
    <row r="35" s="2" customFormat="1" ht="15" customHeight="1" spans="1:33">
      <c r="A35" s="19" t="s">
        <v>67</v>
      </c>
      <c r="B35" s="13">
        <f t="shared" si="12"/>
        <v>4970</v>
      </c>
      <c r="C35" s="13">
        <v>4970</v>
      </c>
      <c r="D35" s="13"/>
      <c r="E35" s="13">
        <f t="shared" si="13"/>
        <v>4793</v>
      </c>
      <c r="F35" s="20"/>
      <c r="G35" s="20">
        <v>40</v>
      </c>
      <c r="H35" s="20">
        <v>30</v>
      </c>
      <c r="I35" s="20"/>
      <c r="J35" s="20"/>
      <c r="K35" s="20"/>
      <c r="L35" s="20">
        <v>4311</v>
      </c>
      <c r="M35" s="20">
        <v>1075</v>
      </c>
      <c r="N35" s="20">
        <v>392</v>
      </c>
      <c r="O35" s="20"/>
      <c r="P35" s="20"/>
      <c r="Q35" s="20"/>
      <c r="R35" s="20"/>
      <c r="S35" s="34"/>
      <c r="T35" s="34"/>
      <c r="U35" s="34"/>
      <c r="V35" s="34">
        <v>20</v>
      </c>
      <c r="W35" s="34"/>
      <c r="X35" s="13">
        <f t="shared" si="1"/>
        <v>177</v>
      </c>
      <c r="Y35" s="13">
        <f t="shared" si="14"/>
        <v>172</v>
      </c>
      <c r="Z35" s="39">
        <v>142</v>
      </c>
      <c r="AA35" s="20">
        <v>23</v>
      </c>
      <c r="AB35" s="20">
        <v>7</v>
      </c>
      <c r="AC35" s="20"/>
      <c r="AD35" s="13">
        <v>5</v>
      </c>
      <c r="AE35" s="30" t="s">
        <v>37</v>
      </c>
      <c r="AF35" s="38"/>
      <c r="AG35" s="2">
        <f t="shared" si="7"/>
        <v>0</v>
      </c>
    </row>
    <row r="36" s="2" customFormat="1" ht="15" customHeight="1" spans="1:33">
      <c r="A36" s="19" t="s">
        <v>68</v>
      </c>
      <c r="B36" s="13">
        <f t="shared" si="12"/>
        <v>3246</v>
      </c>
      <c r="C36" s="13">
        <v>3246</v>
      </c>
      <c r="D36" s="13"/>
      <c r="E36" s="13">
        <f t="shared" si="13"/>
        <v>2946</v>
      </c>
      <c r="F36" s="20">
        <v>128</v>
      </c>
      <c r="G36" s="20">
        <v>37</v>
      </c>
      <c r="H36" s="20">
        <v>30</v>
      </c>
      <c r="I36" s="20"/>
      <c r="J36" s="20"/>
      <c r="K36" s="20"/>
      <c r="L36" s="20">
        <v>1998</v>
      </c>
      <c r="M36" s="20">
        <v>860</v>
      </c>
      <c r="N36" s="20">
        <v>680</v>
      </c>
      <c r="O36" s="20"/>
      <c r="P36" s="20"/>
      <c r="Q36" s="20"/>
      <c r="R36" s="20"/>
      <c r="S36" s="34">
        <v>5</v>
      </c>
      <c r="T36" s="34"/>
      <c r="U36" s="34"/>
      <c r="V36" s="34">
        <v>68</v>
      </c>
      <c r="W36" s="34"/>
      <c r="X36" s="13">
        <f t="shared" si="1"/>
        <v>300</v>
      </c>
      <c r="Y36" s="13">
        <f t="shared" si="14"/>
        <v>277</v>
      </c>
      <c r="Z36" s="39">
        <v>221</v>
      </c>
      <c r="AA36" s="20">
        <v>41</v>
      </c>
      <c r="AB36" s="20">
        <v>15</v>
      </c>
      <c r="AC36" s="20"/>
      <c r="AD36" s="13">
        <v>23</v>
      </c>
      <c r="AE36" s="30" t="s">
        <v>37</v>
      </c>
      <c r="AF36" s="38"/>
      <c r="AG36" s="2">
        <f t="shared" si="7"/>
        <v>0</v>
      </c>
    </row>
    <row r="37" s="2" customFormat="1" ht="15" customHeight="1" spans="1:33">
      <c r="A37" s="19" t="s">
        <v>69</v>
      </c>
      <c r="B37" s="13">
        <f t="shared" si="12"/>
        <v>3668</v>
      </c>
      <c r="C37" s="13">
        <v>3668</v>
      </c>
      <c r="D37" s="13"/>
      <c r="E37" s="13">
        <f t="shared" si="13"/>
        <v>3262</v>
      </c>
      <c r="F37" s="20">
        <v>560</v>
      </c>
      <c r="G37" s="20">
        <v>40</v>
      </c>
      <c r="H37" s="20">
        <v>30</v>
      </c>
      <c r="I37" s="20"/>
      <c r="J37" s="20"/>
      <c r="K37" s="20"/>
      <c r="L37" s="20">
        <v>1741</v>
      </c>
      <c r="M37" s="20">
        <v>1075</v>
      </c>
      <c r="N37" s="20">
        <v>784</v>
      </c>
      <c r="O37" s="20"/>
      <c r="P37" s="20"/>
      <c r="Q37" s="20"/>
      <c r="R37" s="20"/>
      <c r="S37" s="34"/>
      <c r="T37" s="34"/>
      <c r="U37" s="34"/>
      <c r="V37" s="34">
        <v>107</v>
      </c>
      <c r="W37" s="34"/>
      <c r="X37" s="13">
        <f t="shared" si="1"/>
        <v>406</v>
      </c>
      <c r="Y37" s="13">
        <f t="shared" si="14"/>
        <v>369</v>
      </c>
      <c r="Z37" s="39">
        <v>340</v>
      </c>
      <c r="AA37" s="20">
        <v>29</v>
      </c>
      <c r="AB37" s="20"/>
      <c r="AC37" s="20"/>
      <c r="AD37" s="13">
        <v>37</v>
      </c>
      <c r="AE37" s="30" t="s">
        <v>37</v>
      </c>
      <c r="AF37" s="38"/>
      <c r="AG37" s="2">
        <f t="shared" si="7"/>
        <v>0</v>
      </c>
    </row>
    <row r="38" s="2" customFormat="1" ht="15" customHeight="1" spans="1:33">
      <c r="A38" s="19" t="s">
        <v>70</v>
      </c>
      <c r="B38" s="13">
        <f t="shared" si="12"/>
        <v>3852</v>
      </c>
      <c r="C38" s="13">
        <v>3852</v>
      </c>
      <c r="D38" s="13"/>
      <c r="E38" s="13">
        <f t="shared" si="13"/>
        <v>3549</v>
      </c>
      <c r="F38" s="20">
        <v>534</v>
      </c>
      <c r="G38" s="20">
        <v>100</v>
      </c>
      <c r="H38" s="20">
        <v>30</v>
      </c>
      <c r="I38" s="20"/>
      <c r="J38" s="20"/>
      <c r="K38" s="20"/>
      <c r="L38" s="20">
        <v>2307</v>
      </c>
      <c r="M38" s="20">
        <v>860</v>
      </c>
      <c r="N38" s="20">
        <v>523</v>
      </c>
      <c r="O38" s="20"/>
      <c r="P38" s="20"/>
      <c r="Q38" s="20"/>
      <c r="R38" s="20"/>
      <c r="S38" s="34">
        <v>20</v>
      </c>
      <c r="T38" s="34"/>
      <c r="U38" s="34"/>
      <c r="V38" s="34">
        <v>35</v>
      </c>
      <c r="W38" s="34"/>
      <c r="X38" s="13">
        <f t="shared" si="1"/>
        <v>303</v>
      </c>
      <c r="Y38" s="13">
        <f t="shared" si="14"/>
        <v>275</v>
      </c>
      <c r="Z38" s="39">
        <v>249</v>
      </c>
      <c r="AA38" s="20">
        <v>26</v>
      </c>
      <c r="AB38" s="20"/>
      <c r="AC38" s="20"/>
      <c r="AD38" s="13">
        <v>28</v>
      </c>
      <c r="AE38" s="30" t="s">
        <v>37</v>
      </c>
      <c r="AF38" s="38"/>
      <c r="AG38" s="2">
        <f t="shared" si="7"/>
        <v>0</v>
      </c>
    </row>
    <row r="39" s="2" customFormat="1" ht="15" customHeight="1" spans="1:33">
      <c r="A39" s="19" t="s">
        <v>71</v>
      </c>
      <c r="B39" s="13">
        <f t="shared" si="12"/>
        <v>4349</v>
      </c>
      <c r="C39" s="13">
        <v>4349</v>
      </c>
      <c r="D39" s="13"/>
      <c r="E39" s="13">
        <f t="shared" si="13"/>
        <v>4110</v>
      </c>
      <c r="F39" s="20">
        <v>274</v>
      </c>
      <c r="G39" s="20">
        <v>13</v>
      </c>
      <c r="H39" s="20">
        <v>30</v>
      </c>
      <c r="I39" s="20"/>
      <c r="J39" s="20"/>
      <c r="K39" s="20"/>
      <c r="L39" s="20">
        <v>2103</v>
      </c>
      <c r="M39" s="20">
        <v>860</v>
      </c>
      <c r="N39" s="20">
        <v>575</v>
      </c>
      <c r="O39" s="20"/>
      <c r="P39" s="20"/>
      <c r="Q39" s="20"/>
      <c r="R39" s="20"/>
      <c r="S39" s="34">
        <v>20</v>
      </c>
      <c r="T39" s="34"/>
      <c r="U39" s="34">
        <v>60</v>
      </c>
      <c r="V39" s="34">
        <v>35</v>
      </c>
      <c r="W39" s="34">
        <v>1000</v>
      </c>
      <c r="X39" s="13">
        <f t="shared" si="1"/>
        <v>239</v>
      </c>
      <c r="Y39" s="13">
        <f t="shared" si="14"/>
        <v>216</v>
      </c>
      <c r="Z39" s="39">
        <v>189</v>
      </c>
      <c r="AA39" s="20">
        <v>17</v>
      </c>
      <c r="AB39" s="20">
        <v>10</v>
      </c>
      <c r="AC39" s="20"/>
      <c r="AD39" s="13">
        <v>23</v>
      </c>
      <c r="AE39" s="30" t="s">
        <v>37</v>
      </c>
      <c r="AF39" s="38"/>
      <c r="AG39" s="2">
        <f t="shared" si="7"/>
        <v>0</v>
      </c>
    </row>
    <row r="40" s="2" customFormat="1" ht="15" customHeight="1" spans="1:33">
      <c r="A40" s="19" t="s">
        <v>72</v>
      </c>
      <c r="B40" s="13">
        <f t="shared" si="12"/>
        <v>2412</v>
      </c>
      <c r="C40" s="13">
        <v>2412</v>
      </c>
      <c r="D40" s="13"/>
      <c r="E40" s="13">
        <f t="shared" si="13"/>
        <v>2287</v>
      </c>
      <c r="F40" s="20">
        <v>209</v>
      </c>
      <c r="G40" s="20"/>
      <c r="H40" s="20">
        <v>20</v>
      </c>
      <c r="I40" s="20"/>
      <c r="J40" s="20"/>
      <c r="K40" s="20"/>
      <c r="L40" s="20">
        <v>1720</v>
      </c>
      <c r="M40" s="20">
        <v>538</v>
      </c>
      <c r="N40" s="20"/>
      <c r="O40" s="20"/>
      <c r="P40" s="20"/>
      <c r="Q40" s="20"/>
      <c r="R40" s="20"/>
      <c r="S40" s="34"/>
      <c r="T40" s="34">
        <v>200</v>
      </c>
      <c r="U40" s="34">
        <v>60</v>
      </c>
      <c r="V40" s="34">
        <v>78</v>
      </c>
      <c r="W40" s="34"/>
      <c r="X40" s="13">
        <f t="shared" si="1"/>
        <v>125</v>
      </c>
      <c r="Y40" s="13">
        <f t="shared" si="14"/>
        <v>103</v>
      </c>
      <c r="Z40" s="39">
        <v>87</v>
      </c>
      <c r="AA40" s="20">
        <v>16</v>
      </c>
      <c r="AB40" s="20"/>
      <c r="AC40" s="20"/>
      <c r="AD40" s="13">
        <v>22</v>
      </c>
      <c r="AE40" s="30" t="s">
        <v>37</v>
      </c>
      <c r="AF40" s="38"/>
      <c r="AG40" s="2">
        <f t="shared" si="7"/>
        <v>0</v>
      </c>
    </row>
    <row r="41" s="2" customFormat="1" ht="15" customHeight="1" spans="1:33">
      <c r="A41" s="19" t="s">
        <v>73</v>
      </c>
      <c r="B41" s="13">
        <f t="shared" si="12"/>
        <v>8913</v>
      </c>
      <c r="C41" s="13">
        <v>8913</v>
      </c>
      <c r="D41" s="13"/>
      <c r="E41" s="13">
        <f t="shared" si="13"/>
        <v>8489</v>
      </c>
      <c r="F41" s="20">
        <v>832</v>
      </c>
      <c r="G41" s="20">
        <v>2214</v>
      </c>
      <c r="H41" s="20">
        <v>100</v>
      </c>
      <c r="I41" s="20"/>
      <c r="J41" s="20"/>
      <c r="K41" s="20"/>
      <c r="L41" s="20">
        <v>2664</v>
      </c>
      <c r="M41" s="20">
        <v>2213</v>
      </c>
      <c r="N41" s="20">
        <v>1464</v>
      </c>
      <c r="O41" s="20"/>
      <c r="P41" s="20"/>
      <c r="Q41" s="20"/>
      <c r="R41" s="20"/>
      <c r="S41" s="34">
        <v>40</v>
      </c>
      <c r="T41" s="34"/>
      <c r="U41" s="34"/>
      <c r="V41" s="34">
        <v>175</v>
      </c>
      <c r="W41" s="34">
        <v>1000</v>
      </c>
      <c r="X41" s="13">
        <f t="shared" si="1"/>
        <v>424</v>
      </c>
      <c r="Y41" s="13">
        <f t="shared" si="14"/>
        <v>357</v>
      </c>
      <c r="Z41" s="39">
        <v>319</v>
      </c>
      <c r="AA41" s="20">
        <v>38</v>
      </c>
      <c r="AB41" s="20"/>
      <c r="AC41" s="20"/>
      <c r="AD41" s="13">
        <v>67</v>
      </c>
      <c r="AE41" s="30" t="s">
        <v>37</v>
      </c>
      <c r="AF41" s="38"/>
      <c r="AG41" s="2">
        <f t="shared" si="7"/>
        <v>0</v>
      </c>
    </row>
    <row r="42" s="2" customFormat="1" ht="15" customHeight="1" spans="1:33">
      <c r="A42" s="19" t="s">
        <v>74</v>
      </c>
      <c r="B42" s="13">
        <f t="shared" si="12"/>
        <v>3966</v>
      </c>
      <c r="C42" s="13">
        <v>3966</v>
      </c>
      <c r="D42" s="13"/>
      <c r="E42" s="13">
        <f t="shared" si="13"/>
        <v>4781</v>
      </c>
      <c r="F42" s="20">
        <v>1249</v>
      </c>
      <c r="G42" s="20">
        <v>39</v>
      </c>
      <c r="H42" s="20">
        <v>100</v>
      </c>
      <c r="I42" s="20"/>
      <c r="J42" s="20"/>
      <c r="K42" s="20"/>
      <c r="L42" s="20">
        <v>2670</v>
      </c>
      <c r="M42" s="20">
        <v>1720</v>
      </c>
      <c r="N42" s="20">
        <v>653</v>
      </c>
      <c r="O42" s="20"/>
      <c r="P42" s="20"/>
      <c r="Q42" s="20"/>
      <c r="R42" s="20"/>
      <c r="S42" s="34">
        <v>70</v>
      </c>
      <c r="T42" s="34"/>
      <c r="U42" s="34"/>
      <c r="V42" s="34"/>
      <c r="W42" s="34"/>
      <c r="X42" s="13">
        <f t="shared" si="1"/>
        <v>204</v>
      </c>
      <c r="Y42" s="43">
        <f t="shared" si="14"/>
        <v>204</v>
      </c>
      <c r="Z42" s="39">
        <v>182</v>
      </c>
      <c r="AA42" s="20">
        <v>22</v>
      </c>
      <c r="AB42" s="20"/>
      <c r="AC42" s="20"/>
      <c r="AD42" s="13"/>
      <c r="AE42" s="30" t="s">
        <v>37</v>
      </c>
      <c r="AF42" s="38"/>
      <c r="AG42" s="2">
        <f t="shared" si="7"/>
        <v>1019</v>
      </c>
    </row>
    <row r="43" s="3" customFormat="1" ht="15" customHeight="1" spans="1:33">
      <c r="A43" s="19" t="s">
        <v>75</v>
      </c>
      <c r="B43" s="13">
        <f t="shared" si="12"/>
        <v>5266</v>
      </c>
      <c r="C43" s="23">
        <v>5266</v>
      </c>
      <c r="D43" s="23"/>
      <c r="E43" s="13">
        <f t="shared" si="13"/>
        <v>4155</v>
      </c>
      <c r="F43" s="24"/>
      <c r="G43" s="24"/>
      <c r="H43" s="24"/>
      <c r="I43" s="24"/>
      <c r="J43" s="24"/>
      <c r="K43" s="24"/>
      <c r="L43" s="24">
        <v>2894</v>
      </c>
      <c r="M43" s="24">
        <v>2750</v>
      </c>
      <c r="N43" s="24">
        <v>1046</v>
      </c>
      <c r="O43" s="24"/>
      <c r="P43" s="24"/>
      <c r="Q43" s="24"/>
      <c r="R43" s="24"/>
      <c r="S43" s="35"/>
      <c r="T43" s="34"/>
      <c r="U43" s="34">
        <v>60</v>
      </c>
      <c r="V43" s="34">
        <v>155</v>
      </c>
      <c r="W43" s="34"/>
      <c r="X43" s="13">
        <f t="shared" si="1"/>
        <v>92</v>
      </c>
      <c r="Y43" s="24">
        <v>26</v>
      </c>
      <c r="Z43" s="44">
        <v>426</v>
      </c>
      <c r="AA43" s="24">
        <v>26</v>
      </c>
      <c r="AB43" s="24"/>
      <c r="AC43" s="24">
        <v>91</v>
      </c>
      <c r="AD43" s="13">
        <v>66</v>
      </c>
      <c r="AE43" s="30" t="s">
        <v>37</v>
      </c>
      <c r="AF43" s="45"/>
      <c r="AG43" s="2">
        <f t="shared" si="7"/>
        <v>-1019</v>
      </c>
    </row>
    <row r="44" s="2" customFormat="1" ht="75" customHeight="1" spans="1:33">
      <c r="A44" s="19" t="s">
        <v>76</v>
      </c>
      <c r="B44" s="13">
        <f t="shared" si="12"/>
        <v>10740</v>
      </c>
      <c r="C44" s="13">
        <v>12087</v>
      </c>
      <c r="D44" s="13">
        <v>-1347</v>
      </c>
      <c r="E44" s="13">
        <f t="shared" si="13"/>
        <v>10196</v>
      </c>
      <c r="F44" s="20">
        <v>918</v>
      </c>
      <c r="G44" s="20">
        <v>750</v>
      </c>
      <c r="H44" s="20">
        <v>130</v>
      </c>
      <c r="I44" s="20"/>
      <c r="J44" s="20"/>
      <c r="K44" s="20"/>
      <c r="L44" s="32" t="s">
        <v>77</v>
      </c>
      <c r="M44" s="20">
        <v>2435</v>
      </c>
      <c r="N44" s="32" t="s">
        <v>78</v>
      </c>
      <c r="O44" s="20"/>
      <c r="P44" s="20"/>
      <c r="Q44" s="20"/>
      <c r="R44" s="20"/>
      <c r="S44" s="34">
        <v>50</v>
      </c>
      <c r="T44" s="34"/>
      <c r="U44" s="34"/>
      <c r="V44" s="34">
        <v>137</v>
      </c>
      <c r="W44" s="34"/>
      <c r="X44" s="13">
        <f t="shared" si="1"/>
        <v>544</v>
      </c>
      <c r="Y44" s="13">
        <f t="shared" ref="Y44:Y50" si="15">SUM(Z44:AC44)</f>
        <v>479</v>
      </c>
      <c r="Z44" s="46">
        <v>427</v>
      </c>
      <c r="AA44" s="20">
        <v>52</v>
      </c>
      <c r="AB44" s="20"/>
      <c r="AC44" s="20"/>
      <c r="AD44" s="13">
        <v>65</v>
      </c>
      <c r="AE44" s="30" t="s">
        <v>37</v>
      </c>
      <c r="AF44" s="31" t="s">
        <v>79</v>
      </c>
      <c r="AG44" s="2">
        <f t="shared" si="7"/>
        <v>0</v>
      </c>
    </row>
    <row r="45" s="2" customFormat="1" ht="15" customHeight="1" spans="1:33">
      <c r="A45" s="19" t="s">
        <v>80</v>
      </c>
      <c r="B45" s="13">
        <f t="shared" si="12"/>
        <v>1235</v>
      </c>
      <c r="C45" s="13">
        <v>1235</v>
      </c>
      <c r="D45" s="13"/>
      <c r="E45" s="13">
        <f t="shared" si="13"/>
        <v>1194</v>
      </c>
      <c r="F45" s="20">
        <v>236</v>
      </c>
      <c r="G45" s="20"/>
      <c r="H45" s="20">
        <v>20</v>
      </c>
      <c r="I45" s="20"/>
      <c r="J45" s="20"/>
      <c r="K45" s="20"/>
      <c r="L45" s="20">
        <v>860</v>
      </c>
      <c r="M45" s="20">
        <v>344</v>
      </c>
      <c r="N45" s="20"/>
      <c r="O45" s="20"/>
      <c r="P45" s="20"/>
      <c r="Q45" s="20"/>
      <c r="R45" s="20"/>
      <c r="S45" s="34"/>
      <c r="T45" s="34"/>
      <c r="U45" s="34"/>
      <c r="V45" s="34">
        <v>78</v>
      </c>
      <c r="W45" s="34"/>
      <c r="X45" s="13">
        <f t="shared" si="1"/>
        <v>41</v>
      </c>
      <c r="Y45" s="47">
        <f t="shared" si="15"/>
        <v>33</v>
      </c>
      <c r="Z45" s="46">
        <v>23</v>
      </c>
      <c r="AA45" s="20">
        <v>10</v>
      </c>
      <c r="AB45" s="20"/>
      <c r="AC45" s="20"/>
      <c r="AD45" s="13">
        <v>8</v>
      </c>
      <c r="AE45" s="30" t="s">
        <v>37</v>
      </c>
      <c r="AF45" s="38"/>
      <c r="AG45" s="2">
        <f t="shared" si="7"/>
        <v>0</v>
      </c>
    </row>
    <row r="46" s="2" customFormat="1" ht="15" customHeight="1" spans="1:33">
      <c r="A46" s="19" t="s">
        <v>81</v>
      </c>
      <c r="B46" s="13">
        <f t="shared" si="12"/>
        <v>5852</v>
      </c>
      <c r="C46" s="13">
        <v>5852</v>
      </c>
      <c r="D46" s="13"/>
      <c r="E46" s="13">
        <f t="shared" si="13"/>
        <v>5609</v>
      </c>
      <c r="F46" s="20">
        <v>1425</v>
      </c>
      <c r="G46" s="20">
        <v>96</v>
      </c>
      <c r="H46" s="20">
        <v>30</v>
      </c>
      <c r="I46" s="20"/>
      <c r="J46" s="20"/>
      <c r="K46" s="20"/>
      <c r="L46" s="20">
        <v>2885</v>
      </c>
      <c r="M46" s="20">
        <v>1075</v>
      </c>
      <c r="N46" s="20">
        <v>653</v>
      </c>
      <c r="O46" s="20"/>
      <c r="P46" s="20"/>
      <c r="Q46" s="20"/>
      <c r="R46" s="20"/>
      <c r="S46" s="34"/>
      <c r="T46" s="34">
        <v>265</v>
      </c>
      <c r="U46" s="34">
        <v>200</v>
      </c>
      <c r="V46" s="34">
        <v>55</v>
      </c>
      <c r="W46" s="34"/>
      <c r="X46" s="13">
        <f t="shared" si="1"/>
        <v>243</v>
      </c>
      <c r="Y46" s="13">
        <f t="shared" si="15"/>
        <v>214</v>
      </c>
      <c r="Z46" s="46">
        <v>182</v>
      </c>
      <c r="AA46" s="20">
        <v>32</v>
      </c>
      <c r="AB46" s="20"/>
      <c r="AC46" s="20"/>
      <c r="AD46" s="13">
        <v>29</v>
      </c>
      <c r="AE46" s="30" t="s">
        <v>37</v>
      </c>
      <c r="AF46" s="38"/>
      <c r="AG46" s="2">
        <f t="shared" si="7"/>
        <v>0</v>
      </c>
    </row>
    <row r="47" s="2" customFormat="1" ht="15" customHeight="1" spans="1:33">
      <c r="A47" s="22" t="s">
        <v>82</v>
      </c>
      <c r="B47" s="13">
        <f t="shared" si="12"/>
        <v>4965</v>
      </c>
      <c r="C47" s="13">
        <v>4965</v>
      </c>
      <c r="D47" s="13"/>
      <c r="E47" s="13">
        <f t="shared" si="13"/>
        <v>4784</v>
      </c>
      <c r="F47" s="20">
        <v>938</v>
      </c>
      <c r="G47" s="20">
        <v>60</v>
      </c>
      <c r="H47" s="20">
        <v>100</v>
      </c>
      <c r="I47" s="20"/>
      <c r="J47" s="20"/>
      <c r="K47" s="20"/>
      <c r="L47" s="20">
        <v>2911</v>
      </c>
      <c r="M47" s="20">
        <v>1720</v>
      </c>
      <c r="N47" s="20">
        <v>627</v>
      </c>
      <c r="O47" s="20"/>
      <c r="P47" s="20"/>
      <c r="Q47" s="20"/>
      <c r="R47" s="20"/>
      <c r="S47" s="34">
        <v>70</v>
      </c>
      <c r="T47" s="34"/>
      <c r="U47" s="34"/>
      <c r="V47" s="34">
        <v>78</v>
      </c>
      <c r="W47" s="34"/>
      <c r="X47" s="13">
        <f t="shared" si="1"/>
        <v>181</v>
      </c>
      <c r="Y47" s="13">
        <f t="shared" si="15"/>
        <v>162</v>
      </c>
      <c r="Z47" s="46">
        <v>132</v>
      </c>
      <c r="AA47" s="20">
        <v>30</v>
      </c>
      <c r="AB47" s="20"/>
      <c r="AC47" s="20"/>
      <c r="AD47" s="13">
        <v>19</v>
      </c>
      <c r="AE47" s="30" t="s">
        <v>37</v>
      </c>
      <c r="AF47" s="38"/>
      <c r="AG47" s="2">
        <f t="shared" si="7"/>
        <v>0</v>
      </c>
    </row>
    <row r="48" s="2" customFormat="1" ht="15" customHeight="1" spans="1:33">
      <c r="A48" s="19" t="s">
        <v>83</v>
      </c>
      <c r="B48" s="13">
        <f t="shared" si="12"/>
        <v>1026</v>
      </c>
      <c r="C48" s="13">
        <v>1026</v>
      </c>
      <c r="D48" s="13"/>
      <c r="E48" s="13">
        <f t="shared" si="13"/>
        <v>982</v>
      </c>
      <c r="F48" s="20"/>
      <c r="G48" s="20">
        <v>3</v>
      </c>
      <c r="H48" s="20">
        <v>20</v>
      </c>
      <c r="I48" s="20"/>
      <c r="J48" s="20"/>
      <c r="K48" s="20"/>
      <c r="L48" s="20">
        <v>860</v>
      </c>
      <c r="M48" s="20">
        <v>151</v>
      </c>
      <c r="N48" s="20"/>
      <c r="O48" s="20"/>
      <c r="P48" s="20"/>
      <c r="Q48" s="20"/>
      <c r="R48" s="20"/>
      <c r="S48" s="34">
        <v>60</v>
      </c>
      <c r="T48" s="34"/>
      <c r="U48" s="34"/>
      <c r="V48" s="34">
        <v>39</v>
      </c>
      <c r="W48" s="34"/>
      <c r="X48" s="13">
        <f t="shared" si="1"/>
        <v>44</v>
      </c>
      <c r="Y48" s="13">
        <f t="shared" si="15"/>
        <v>42</v>
      </c>
      <c r="Z48" s="46">
        <v>19</v>
      </c>
      <c r="AA48" s="20">
        <v>23</v>
      </c>
      <c r="AB48" s="20"/>
      <c r="AC48" s="20"/>
      <c r="AD48" s="13">
        <v>2</v>
      </c>
      <c r="AE48" s="30" t="s">
        <v>37</v>
      </c>
      <c r="AF48" s="38"/>
      <c r="AG48" s="2">
        <f t="shared" si="7"/>
        <v>0</v>
      </c>
    </row>
    <row r="49" s="2" customFormat="1" ht="15" customHeight="1" spans="1:33">
      <c r="A49" s="19" t="s">
        <v>84</v>
      </c>
      <c r="B49" s="13">
        <f t="shared" si="12"/>
        <v>1666</v>
      </c>
      <c r="C49" s="13">
        <v>1666</v>
      </c>
      <c r="D49" s="13"/>
      <c r="E49" s="13">
        <f t="shared" si="13"/>
        <v>1474</v>
      </c>
      <c r="F49" s="20"/>
      <c r="G49" s="20">
        <v>1</v>
      </c>
      <c r="H49" s="20"/>
      <c r="I49" s="20"/>
      <c r="J49" s="20"/>
      <c r="K49" s="20"/>
      <c r="L49" s="20">
        <v>1143</v>
      </c>
      <c r="M49" s="20">
        <v>430</v>
      </c>
      <c r="N49" s="20">
        <v>235</v>
      </c>
      <c r="O49" s="20"/>
      <c r="P49" s="20"/>
      <c r="Q49" s="20"/>
      <c r="R49" s="20"/>
      <c r="S49" s="34"/>
      <c r="T49" s="34"/>
      <c r="U49" s="34">
        <v>60</v>
      </c>
      <c r="V49" s="34">
        <v>35</v>
      </c>
      <c r="W49" s="34"/>
      <c r="X49" s="13">
        <f t="shared" si="1"/>
        <v>192</v>
      </c>
      <c r="Y49" s="13">
        <f t="shared" si="15"/>
        <v>160</v>
      </c>
      <c r="Z49" s="46">
        <v>85</v>
      </c>
      <c r="AA49" s="20">
        <v>40</v>
      </c>
      <c r="AB49" s="20">
        <v>35</v>
      </c>
      <c r="AC49" s="20"/>
      <c r="AD49" s="13">
        <v>32</v>
      </c>
      <c r="AE49" s="30" t="s">
        <v>37</v>
      </c>
      <c r="AF49" s="38"/>
      <c r="AG49" s="2">
        <f t="shared" si="7"/>
        <v>0</v>
      </c>
    </row>
    <row r="50" s="2" customFormat="1" ht="15" customHeight="1" spans="1:33">
      <c r="A50" s="19" t="s">
        <v>85</v>
      </c>
      <c r="B50" s="13">
        <f t="shared" si="12"/>
        <v>1963</v>
      </c>
      <c r="C50" s="13">
        <v>1963</v>
      </c>
      <c r="D50" s="13"/>
      <c r="E50" s="13">
        <f t="shared" si="13"/>
        <v>1770</v>
      </c>
      <c r="F50" s="20"/>
      <c r="G50" s="20"/>
      <c r="H50" s="20">
        <v>15</v>
      </c>
      <c r="I50" s="20"/>
      <c r="J50" s="20"/>
      <c r="K50" s="20"/>
      <c r="L50" s="20">
        <v>1720</v>
      </c>
      <c r="M50" s="20">
        <v>538</v>
      </c>
      <c r="N50" s="20"/>
      <c r="O50" s="20"/>
      <c r="P50" s="20"/>
      <c r="Q50" s="20"/>
      <c r="R50" s="20"/>
      <c r="S50" s="34"/>
      <c r="T50" s="34"/>
      <c r="U50" s="34"/>
      <c r="V50" s="34">
        <v>35</v>
      </c>
      <c r="W50" s="34"/>
      <c r="X50" s="13">
        <f t="shared" si="1"/>
        <v>193</v>
      </c>
      <c r="Y50" s="43">
        <f t="shared" si="15"/>
        <v>191</v>
      </c>
      <c r="Z50" s="46">
        <v>92</v>
      </c>
      <c r="AA50" s="20">
        <v>34</v>
      </c>
      <c r="AB50" s="20">
        <v>65</v>
      </c>
      <c r="AC50" s="20"/>
      <c r="AD50" s="13">
        <v>2</v>
      </c>
      <c r="AE50" s="30" t="s">
        <v>37</v>
      </c>
      <c r="AF50" s="38"/>
      <c r="AG50" s="2">
        <f t="shared" si="7"/>
        <v>0</v>
      </c>
    </row>
    <row r="51" s="3" customFormat="1" ht="15" customHeight="1" spans="1:33">
      <c r="A51" s="19" t="s">
        <v>86</v>
      </c>
      <c r="B51" s="13">
        <f t="shared" si="12"/>
        <v>3268</v>
      </c>
      <c r="C51" s="23">
        <v>3268</v>
      </c>
      <c r="D51" s="23"/>
      <c r="E51" s="13">
        <f t="shared" si="13"/>
        <v>3235</v>
      </c>
      <c r="F51" s="24"/>
      <c r="G51" s="24"/>
      <c r="H51" s="24"/>
      <c r="I51" s="24"/>
      <c r="J51" s="24"/>
      <c r="K51" s="24"/>
      <c r="L51" s="24">
        <v>2764</v>
      </c>
      <c r="M51" s="24">
        <v>645</v>
      </c>
      <c r="N51" s="24">
        <v>471</v>
      </c>
      <c r="O51" s="24"/>
      <c r="P51" s="24"/>
      <c r="Q51" s="24"/>
      <c r="R51" s="24"/>
      <c r="S51" s="35"/>
      <c r="T51" s="34"/>
      <c r="U51" s="34"/>
      <c r="V51" s="34"/>
      <c r="W51" s="34"/>
      <c r="X51" s="13">
        <f t="shared" si="1"/>
        <v>33</v>
      </c>
      <c r="Y51" s="24">
        <v>33</v>
      </c>
      <c r="Z51" s="48">
        <v>622</v>
      </c>
      <c r="AA51" s="24">
        <v>33</v>
      </c>
      <c r="AB51" s="24">
        <v>49</v>
      </c>
      <c r="AC51" s="24">
        <v>28</v>
      </c>
      <c r="AD51" s="13"/>
      <c r="AE51" s="30" t="s">
        <v>37</v>
      </c>
      <c r="AF51" s="45"/>
      <c r="AG51" s="2">
        <f t="shared" si="7"/>
        <v>0</v>
      </c>
    </row>
    <row r="52" s="2" customFormat="1" ht="15" customHeight="1" spans="1:33">
      <c r="A52" s="19" t="s">
        <v>87</v>
      </c>
      <c r="B52" s="13">
        <f t="shared" si="12"/>
        <v>3805</v>
      </c>
      <c r="C52" s="13">
        <v>3805</v>
      </c>
      <c r="D52" s="13"/>
      <c r="E52" s="13">
        <f t="shared" si="13"/>
        <v>3501</v>
      </c>
      <c r="F52" s="20">
        <v>143</v>
      </c>
      <c r="G52" s="20">
        <v>18</v>
      </c>
      <c r="H52" s="20"/>
      <c r="I52" s="20"/>
      <c r="J52" s="20"/>
      <c r="K52" s="20"/>
      <c r="L52" s="20">
        <v>2737</v>
      </c>
      <c r="M52" s="20">
        <v>1290</v>
      </c>
      <c r="N52" s="20">
        <v>523</v>
      </c>
      <c r="O52" s="20"/>
      <c r="P52" s="20">
        <v>60</v>
      </c>
      <c r="Q52" s="20"/>
      <c r="R52" s="20"/>
      <c r="S52" s="34"/>
      <c r="T52" s="34"/>
      <c r="U52" s="34"/>
      <c r="V52" s="34">
        <v>20</v>
      </c>
      <c r="W52" s="34"/>
      <c r="X52" s="13">
        <f t="shared" si="1"/>
        <v>304</v>
      </c>
      <c r="Y52" s="47">
        <f t="shared" ref="Y52:Y57" si="16">SUM(Z52:AC52)</f>
        <v>286</v>
      </c>
      <c r="Z52" s="46">
        <v>256</v>
      </c>
      <c r="AA52" s="20">
        <v>18</v>
      </c>
      <c r="AB52" s="20">
        <v>12</v>
      </c>
      <c r="AC52" s="20"/>
      <c r="AD52" s="13">
        <v>18</v>
      </c>
      <c r="AE52" s="30" t="s">
        <v>37</v>
      </c>
      <c r="AF52" s="38"/>
      <c r="AG52" s="2">
        <f t="shared" si="7"/>
        <v>0</v>
      </c>
    </row>
    <row r="53" s="2" customFormat="1" ht="15" customHeight="1" spans="1:33">
      <c r="A53" s="19" t="s">
        <v>88</v>
      </c>
      <c r="B53" s="13">
        <f t="shared" si="12"/>
        <v>7139</v>
      </c>
      <c r="C53" s="13">
        <v>7139</v>
      </c>
      <c r="D53" s="13"/>
      <c r="E53" s="13">
        <f t="shared" si="13"/>
        <v>6777</v>
      </c>
      <c r="F53" s="20">
        <v>253</v>
      </c>
      <c r="G53" s="20">
        <v>26</v>
      </c>
      <c r="H53" s="20">
        <v>30</v>
      </c>
      <c r="I53" s="20"/>
      <c r="J53" s="20"/>
      <c r="K53" s="20"/>
      <c r="L53" s="20">
        <v>4956</v>
      </c>
      <c r="M53" s="20">
        <v>1720</v>
      </c>
      <c r="N53" s="20">
        <v>392</v>
      </c>
      <c r="O53" s="20"/>
      <c r="P53" s="20"/>
      <c r="Q53" s="20"/>
      <c r="R53" s="20"/>
      <c r="S53" s="34">
        <v>52</v>
      </c>
      <c r="T53" s="34"/>
      <c r="U53" s="34"/>
      <c r="V53" s="34">
        <v>68</v>
      </c>
      <c r="W53" s="34">
        <v>1000</v>
      </c>
      <c r="X53" s="13">
        <f t="shared" si="1"/>
        <v>362</v>
      </c>
      <c r="Y53" s="13">
        <f t="shared" si="16"/>
        <v>336</v>
      </c>
      <c r="Z53" s="46">
        <v>278</v>
      </c>
      <c r="AA53" s="20">
        <v>52</v>
      </c>
      <c r="AB53" s="20">
        <v>6</v>
      </c>
      <c r="AC53" s="20"/>
      <c r="AD53" s="13">
        <v>26</v>
      </c>
      <c r="AE53" s="30" t="s">
        <v>37</v>
      </c>
      <c r="AF53" s="38"/>
      <c r="AG53" s="2">
        <f t="shared" si="7"/>
        <v>0</v>
      </c>
    </row>
    <row r="54" s="2" customFormat="1" ht="15" customHeight="1" spans="1:33">
      <c r="A54" s="19" t="s">
        <v>89</v>
      </c>
      <c r="B54" s="13">
        <f t="shared" ref="B54:X54" si="17">B55+B56</f>
        <v>1192</v>
      </c>
      <c r="C54" s="13">
        <f t="shared" si="17"/>
        <v>1192</v>
      </c>
      <c r="D54" s="13">
        <f t="shared" si="17"/>
        <v>0</v>
      </c>
      <c r="E54" s="13">
        <f t="shared" si="17"/>
        <v>1089</v>
      </c>
      <c r="F54" s="13">
        <f t="shared" si="17"/>
        <v>0</v>
      </c>
      <c r="G54" s="13">
        <f t="shared" si="17"/>
        <v>0</v>
      </c>
      <c r="H54" s="13">
        <f t="shared" si="17"/>
        <v>20</v>
      </c>
      <c r="I54" s="13">
        <f t="shared" si="17"/>
        <v>0</v>
      </c>
      <c r="J54" s="13">
        <f t="shared" si="17"/>
        <v>0</v>
      </c>
      <c r="K54" s="13">
        <f t="shared" si="17"/>
        <v>0</v>
      </c>
      <c r="L54" s="13">
        <f t="shared" si="17"/>
        <v>860</v>
      </c>
      <c r="M54" s="13">
        <f t="shared" si="17"/>
        <v>474</v>
      </c>
      <c r="N54" s="13">
        <f t="shared" si="17"/>
        <v>0</v>
      </c>
      <c r="O54" s="13">
        <f t="shared" si="17"/>
        <v>0</v>
      </c>
      <c r="P54" s="13">
        <f t="shared" si="17"/>
        <v>0</v>
      </c>
      <c r="Q54" s="13">
        <f t="shared" si="17"/>
        <v>0</v>
      </c>
      <c r="R54" s="13">
        <f t="shared" si="17"/>
        <v>0</v>
      </c>
      <c r="S54" s="13">
        <f t="shared" si="17"/>
        <v>135</v>
      </c>
      <c r="T54" s="13">
        <f t="shared" si="17"/>
        <v>0</v>
      </c>
      <c r="U54" s="13">
        <f t="shared" si="17"/>
        <v>0</v>
      </c>
      <c r="V54" s="13">
        <f t="shared" si="17"/>
        <v>74</v>
      </c>
      <c r="W54" s="13">
        <f t="shared" si="17"/>
        <v>0</v>
      </c>
      <c r="X54" s="13">
        <f t="shared" si="17"/>
        <v>103</v>
      </c>
      <c r="Y54" s="13">
        <v>99</v>
      </c>
      <c r="Z54" s="13">
        <v>71</v>
      </c>
      <c r="AA54" s="13">
        <v>28</v>
      </c>
      <c r="AB54" s="13">
        <v>0</v>
      </c>
      <c r="AC54" s="13">
        <v>0</v>
      </c>
      <c r="AD54" s="13">
        <v>4</v>
      </c>
      <c r="AE54" s="30" t="s">
        <v>37</v>
      </c>
      <c r="AF54" s="38"/>
      <c r="AG54" s="2">
        <f t="shared" si="7"/>
        <v>0</v>
      </c>
    </row>
    <row r="55" s="2" customFormat="1" ht="14" customHeight="1" spans="1:33">
      <c r="A55" s="19" t="s">
        <v>60</v>
      </c>
      <c r="B55" s="13">
        <f t="shared" ref="B55:B70" si="18">C55+D55</f>
        <v>619</v>
      </c>
      <c r="C55" s="13">
        <v>619</v>
      </c>
      <c r="D55" s="13"/>
      <c r="E55" s="13">
        <f t="shared" ref="E55:E70" si="19">F55+G55+H55+I55+J55+K55+L55+N55+O55+P55+Q55+R55+S55+T55+U55+V55+W55</f>
        <v>559</v>
      </c>
      <c r="F55" s="20"/>
      <c r="G55" s="20"/>
      <c r="H55" s="20">
        <v>20</v>
      </c>
      <c r="I55" s="20"/>
      <c r="J55" s="20"/>
      <c r="K55" s="20"/>
      <c r="L55" s="20">
        <v>430</v>
      </c>
      <c r="M55" s="20">
        <v>366</v>
      </c>
      <c r="N55" s="20"/>
      <c r="O55" s="20"/>
      <c r="P55" s="20"/>
      <c r="Q55" s="20"/>
      <c r="R55" s="20"/>
      <c r="S55" s="34">
        <v>70</v>
      </c>
      <c r="T55" s="34"/>
      <c r="U55" s="34"/>
      <c r="V55" s="34">
        <v>39</v>
      </c>
      <c r="W55" s="34"/>
      <c r="X55" s="13">
        <v>60</v>
      </c>
      <c r="Y55" s="13">
        <v>58</v>
      </c>
      <c r="Z55" s="46">
        <v>40</v>
      </c>
      <c r="AA55" s="20">
        <v>18</v>
      </c>
      <c r="AB55" s="20"/>
      <c r="AC55" s="13"/>
      <c r="AD55" s="13">
        <v>2</v>
      </c>
      <c r="AE55" s="30" t="s">
        <v>37</v>
      </c>
      <c r="AF55" s="38"/>
      <c r="AG55" s="2">
        <f t="shared" si="7"/>
        <v>0</v>
      </c>
    </row>
    <row r="56" s="2" customFormat="1" ht="14" customHeight="1" spans="1:33">
      <c r="A56" s="19" t="s">
        <v>90</v>
      </c>
      <c r="B56" s="13">
        <f t="shared" si="18"/>
        <v>573</v>
      </c>
      <c r="C56" s="13">
        <v>573</v>
      </c>
      <c r="D56" s="13"/>
      <c r="E56" s="13">
        <f t="shared" si="19"/>
        <v>530</v>
      </c>
      <c r="F56" s="20"/>
      <c r="G56" s="20"/>
      <c r="H56" s="20"/>
      <c r="I56" s="20"/>
      <c r="J56" s="20"/>
      <c r="K56" s="20"/>
      <c r="L56" s="20">
        <v>430</v>
      </c>
      <c r="M56" s="20">
        <v>108</v>
      </c>
      <c r="N56" s="20"/>
      <c r="O56" s="20"/>
      <c r="P56" s="20"/>
      <c r="Q56" s="20"/>
      <c r="R56" s="20"/>
      <c r="S56" s="34">
        <v>65</v>
      </c>
      <c r="T56" s="34"/>
      <c r="U56" s="34"/>
      <c r="V56" s="34">
        <v>35</v>
      </c>
      <c r="W56" s="34"/>
      <c r="X56" s="13">
        <v>43</v>
      </c>
      <c r="Y56" s="13">
        <v>41</v>
      </c>
      <c r="Z56" s="46">
        <v>31</v>
      </c>
      <c r="AA56" s="20">
        <v>10</v>
      </c>
      <c r="AB56" s="20"/>
      <c r="AC56" s="13"/>
      <c r="AD56" s="13">
        <v>2</v>
      </c>
      <c r="AE56" s="30" t="s">
        <v>37</v>
      </c>
      <c r="AF56" s="38"/>
      <c r="AG56" s="2">
        <f t="shared" si="7"/>
        <v>0</v>
      </c>
    </row>
    <row r="57" s="2" customFormat="1" ht="15" customHeight="1" spans="1:33">
      <c r="A57" s="19" t="s">
        <v>91</v>
      </c>
      <c r="B57" s="13">
        <f t="shared" si="18"/>
        <v>1582</v>
      </c>
      <c r="C57" s="13">
        <v>1582</v>
      </c>
      <c r="D57" s="13"/>
      <c r="E57" s="13">
        <f t="shared" si="19"/>
        <v>1340</v>
      </c>
      <c r="F57" s="20"/>
      <c r="G57" s="20"/>
      <c r="H57" s="20"/>
      <c r="I57" s="20"/>
      <c r="J57" s="20"/>
      <c r="K57" s="20"/>
      <c r="L57" s="20">
        <v>1290</v>
      </c>
      <c r="M57" s="20">
        <v>430</v>
      </c>
      <c r="N57" s="20"/>
      <c r="O57" s="20"/>
      <c r="P57" s="20"/>
      <c r="Q57" s="20"/>
      <c r="R57" s="20"/>
      <c r="S57" s="34">
        <v>20</v>
      </c>
      <c r="T57" s="34"/>
      <c r="U57" s="34"/>
      <c r="V57" s="34">
        <v>30</v>
      </c>
      <c r="W57" s="34"/>
      <c r="X57" s="13">
        <f t="shared" ref="X57:X81" si="20">Y57+AD57</f>
        <v>242</v>
      </c>
      <c r="Y57" s="13">
        <f t="shared" si="16"/>
        <v>240</v>
      </c>
      <c r="Z57" s="46">
        <v>134</v>
      </c>
      <c r="AA57" s="20">
        <v>14</v>
      </c>
      <c r="AB57" s="20">
        <v>92</v>
      </c>
      <c r="AC57" s="20"/>
      <c r="AD57" s="13">
        <v>2</v>
      </c>
      <c r="AE57" s="30" t="s">
        <v>37</v>
      </c>
      <c r="AF57" s="38"/>
      <c r="AG57" s="2">
        <f t="shared" si="7"/>
        <v>0</v>
      </c>
    </row>
    <row r="58" s="3" customFormat="1" ht="15" customHeight="1" spans="1:33">
      <c r="A58" s="19" t="s">
        <v>92</v>
      </c>
      <c r="B58" s="13">
        <f t="shared" si="18"/>
        <v>13</v>
      </c>
      <c r="C58" s="23">
        <v>13</v>
      </c>
      <c r="D58" s="23"/>
      <c r="E58" s="13">
        <f t="shared" si="19"/>
        <v>0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35"/>
      <c r="T58" s="34"/>
      <c r="U58" s="34"/>
      <c r="V58" s="34"/>
      <c r="W58" s="34"/>
      <c r="X58" s="13">
        <f t="shared" si="20"/>
        <v>13</v>
      </c>
      <c r="Y58" s="24">
        <v>13</v>
      </c>
      <c r="Z58" s="48">
        <v>174</v>
      </c>
      <c r="AA58" s="24">
        <v>13</v>
      </c>
      <c r="AB58" s="24">
        <v>212</v>
      </c>
      <c r="AC58" s="24">
        <v>58</v>
      </c>
      <c r="AD58" s="13"/>
      <c r="AE58" s="30" t="s">
        <v>37</v>
      </c>
      <c r="AF58" s="45"/>
      <c r="AG58" s="2">
        <f t="shared" si="7"/>
        <v>0</v>
      </c>
    </row>
    <row r="59" s="3" customFormat="1" ht="15" customHeight="1" spans="1:33">
      <c r="A59" s="19" t="s">
        <v>93</v>
      </c>
      <c r="B59" s="13">
        <f t="shared" si="18"/>
        <v>443</v>
      </c>
      <c r="C59" s="23">
        <v>443</v>
      </c>
      <c r="D59" s="23"/>
      <c r="E59" s="13">
        <f t="shared" si="19"/>
        <v>430</v>
      </c>
      <c r="F59" s="24"/>
      <c r="G59" s="24"/>
      <c r="H59" s="24"/>
      <c r="I59" s="24"/>
      <c r="J59" s="24"/>
      <c r="K59" s="24"/>
      <c r="L59" s="24">
        <v>430</v>
      </c>
      <c r="M59" s="24">
        <v>215</v>
      </c>
      <c r="N59" s="24"/>
      <c r="O59" s="24"/>
      <c r="P59" s="24"/>
      <c r="Q59" s="24"/>
      <c r="R59" s="24"/>
      <c r="S59" s="35"/>
      <c r="T59" s="34"/>
      <c r="U59" s="34"/>
      <c r="V59" s="34"/>
      <c r="W59" s="34"/>
      <c r="X59" s="13">
        <f t="shared" si="20"/>
        <v>13</v>
      </c>
      <c r="Y59" s="24">
        <v>13</v>
      </c>
      <c r="Z59" s="48">
        <v>113</v>
      </c>
      <c r="AA59" s="24">
        <v>13</v>
      </c>
      <c r="AB59" s="24">
        <v>96</v>
      </c>
      <c r="AC59" s="24">
        <v>7</v>
      </c>
      <c r="AD59" s="13"/>
      <c r="AE59" s="30" t="s">
        <v>37</v>
      </c>
      <c r="AF59" s="45"/>
      <c r="AG59" s="2">
        <f t="shared" si="7"/>
        <v>0</v>
      </c>
    </row>
    <row r="60" s="2" customFormat="1" ht="15" customHeight="1" spans="1:33">
      <c r="A60" s="19" t="s">
        <v>94</v>
      </c>
      <c r="B60" s="13">
        <f t="shared" si="18"/>
        <v>1116</v>
      </c>
      <c r="C60" s="13">
        <v>1116</v>
      </c>
      <c r="D60" s="13"/>
      <c r="E60" s="13">
        <f t="shared" si="19"/>
        <v>1035</v>
      </c>
      <c r="F60" s="20"/>
      <c r="G60" s="20"/>
      <c r="H60" s="20">
        <v>15</v>
      </c>
      <c r="I60" s="20"/>
      <c r="J60" s="20"/>
      <c r="K60" s="20"/>
      <c r="L60" s="20">
        <v>860</v>
      </c>
      <c r="M60" s="20">
        <v>64</v>
      </c>
      <c r="N60" s="20"/>
      <c r="O60" s="20"/>
      <c r="P60" s="20"/>
      <c r="Q60" s="20"/>
      <c r="R60" s="20"/>
      <c r="S60" s="34">
        <v>70</v>
      </c>
      <c r="T60" s="34"/>
      <c r="U60" s="34">
        <v>60</v>
      </c>
      <c r="V60" s="34">
        <v>30</v>
      </c>
      <c r="W60" s="34"/>
      <c r="X60" s="13">
        <f t="shared" si="20"/>
        <v>81</v>
      </c>
      <c r="Y60" s="47">
        <f>SUM(Z60:AC60)</f>
        <v>79</v>
      </c>
      <c r="Z60" s="46">
        <v>60</v>
      </c>
      <c r="AA60" s="20">
        <v>13</v>
      </c>
      <c r="AB60" s="20">
        <v>6</v>
      </c>
      <c r="AC60" s="20"/>
      <c r="AD60" s="13">
        <v>2</v>
      </c>
      <c r="AE60" s="30" t="s">
        <v>37</v>
      </c>
      <c r="AF60" s="38"/>
      <c r="AG60" s="2">
        <f t="shared" si="7"/>
        <v>0</v>
      </c>
    </row>
    <row r="61" s="2" customFormat="1" ht="15" customHeight="1" spans="1:33">
      <c r="A61" s="19" t="s">
        <v>95</v>
      </c>
      <c r="B61" s="13">
        <f t="shared" si="18"/>
        <v>4879</v>
      </c>
      <c r="C61" s="13">
        <v>4879</v>
      </c>
      <c r="D61" s="13"/>
      <c r="E61" s="13">
        <f t="shared" si="19"/>
        <v>4853</v>
      </c>
      <c r="F61" s="25"/>
      <c r="G61" s="25"/>
      <c r="H61" s="20">
        <v>20</v>
      </c>
      <c r="I61" s="20"/>
      <c r="J61" s="20"/>
      <c r="K61" s="20"/>
      <c r="L61" s="20">
        <v>4311</v>
      </c>
      <c r="M61" s="20">
        <v>1690</v>
      </c>
      <c r="N61" s="20">
        <v>392</v>
      </c>
      <c r="O61" s="20"/>
      <c r="P61" s="20"/>
      <c r="Q61" s="20"/>
      <c r="R61" s="20"/>
      <c r="S61" s="34">
        <v>130</v>
      </c>
      <c r="T61" s="34"/>
      <c r="U61" s="34"/>
      <c r="V61" s="34"/>
      <c r="W61" s="34"/>
      <c r="X61" s="13">
        <f t="shared" si="20"/>
        <v>26</v>
      </c>
      <c r="Y61" s="43">
        <v>26</v>
      </c>
      <c r="Z61" s="46"/>
      <c r="AA61" s="20">
        <v>4</v>
      </c>
      <c r="AB61" s="20"/>
      <c r="AC61" s="20">
        <v>53</v>
      </c>
      <c r="AD61" s="13"/>
      <c r="AE61" s="30" t="s">
        <v>37</v>
      </c>
      <c r="AF61" s="38"/>
      <c r="AG61" s="2">
        <f t="shared" si="7"/>
        <v>0</v>
      </c>
    </row>
    <row r="62" s="3" customFormat="1" ht="15" customHeight="1" spans="1:33">
      <c r="A62" s="19" t="s">
        <v>96</v>
      </c>
      <c r="B62" s="13">
        <f t="shared" si="18"/>
        <v>5020</v>
      </c>
      <c r="C62" s="23">
        <v>5020</v>
      </c>
      <c r="D62" s="23"/>
      <c r="E62" s="13">
        <f t="shared" si="19"/>
        <v>4980</v>
      </c>
      <c r="F62" s="24"/>
      <c r="G62" s="24"/>
      <c r="H62" s="24"/>
      <c r="I62" s="24"/>
      <c r="J62" s="24"/>
      <c r="K62" s="24"/>
      <c r="L62" s="24">
        <v>4457</v>
      </c>
      <c r="M62" s="24">
        <v>3465</v>
      </c>
      <c r="N62" s="24">
        <v>523</v>
      </c>
      <c r="O62" s="24"/>
      <c r="P62" s="24"/>
      <c r="Q62" s="24"/>
      <c r="R62" s="24"/>
      <c r="S62" s="35"/>
      <c r="T62" s="34"/>
      <c r="U62" s="34"/>
      <c r="V62" s="34"/>
      <c r="W62" s="34"/>
      <c r="X62" s="13">
        <f t="shared" si="20"/>
        <v>40</v>
      </c>
      <c r="Y62" s="24">
        <v>40</v>
      </c>
      <c r="Z62" s="48">
        <v>593</v>
      </c>
      <c r="AA62" s="24">
        <v>40</v>
      </c>
      <c r="AB62" s="24"/>
      <c r="AC62" s="24">
        <v>69</v>
      </c>
      <c r="AD62" s="13"/>
      <c r="AE62" s="30" t="s">
        <v>37</v>
      </c>
      <c r="AF62" s="45"/>
      <c r="AG62" s="2">
        <f t="shared" si="7"/>
        <v>0</v>
      </c>
    </row>
    <row r="63" s="3" customFormat="1" ht="15" customHeight="1" spans="1:33">
      <c r="A63" s="19" t="s">
        <v>97</v>
      </c>
      <c r="B63" s="13">
        <f t="shared" si="18"/>
        <v>55</v>
      </c>
      <c r="C63" s="23">
        <v>55</v>
      </c>
      <c r="D63" s="23"/>
      <c r="E63" s="13">
        <f t="shared" si="19"/>
        <v>0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35"/>
      <c r="T63" s="34"/>
      <c r="U63" s="34"/>
      <c r="V63" s="34"/>
      <c r="W63" s="34"/>
      <c r="X63" s="13">
        <f t="shared" si="20"/>
        <v>55</v>
      </c>
      <c r="Y63" s="24">
        <v>55</v>
      </c>
      <c r="Z63" s="48">
        <v>712</v>
      </c>
      <c r="AA63" s="24">
        <v>55</v>
      </c>
      <c r="AB63" s="24"/>
      <c r="AC63" s="24">
        <v>163</v>
      </c>
      <c r="AD63" s="13"/>
      <c r="AE63" s="30" t="s">
        <v>37</v>
      </c>
      <c r="AF63" s="45"/>
      <c r="AG63" s="2">
        <f t="shared" si="7"/>
        <v>0</v>
      </c>
    </row>
    <row r="64" s="3" customFormat="1" ht="15" customHeight="1" spans="1:33">
      <c r="A64" s="19" t="s">
        <v>98</v>
      </c>
      <c r="B64" s="13">
        <f t="shared" si="18"/>
        <v>51</v>
      </c>
      <c r="C64" s="23">
        <v>51</v>
      </c>
      <c r="D64" s="23"/>
      <c r="E64" s="13">
        <f t="shared" si="19"/>
        <v>0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35"/>
      <c r="T64" s="34"/>
      <c r="U64" s="34"/>
      <c r="V64" s="34"/>
      <c r="W64" s="34"/>
      <c r="X64" s="13">
        <f t="shared" si="20"/>
        <v>51</v>
      </c>
      <c r="Y64" s="24">
        <v>51</v>
      </c>
      <c r="Z64" s="48">
        <v>832</v>
      </c>
      <c r="AA64" s="24">
        <v>51</v>
      </c>
      <c r="AB64" s="24"/>
      <c r="AC64" s="24">
        <v>154</v>
      </c>
      <c r="AD64" s="13"/>
      <c r="AE64" s="30" t="s">
        <v>37</v>
      </c>
      <c r="AF64" s="45"/>
      <c r="AG64" s="2">
        <f t="shared" si="7"/>
        <v>0</v>
      </c>
    </row>
    <row r="65" s="3" customFormat="1" ht="15" customHeight="1" spans="1:33">
      <c r="A65" s="19" t="s">
        <v>99</v>
      </c>
      <c r="B65" s="13">
        <f t="shared" si="18"/>
        <v>57</v>
      </c>
      <c r="C65" s="23">
        <v>57</v>
      </c>
      <c r="D65" s="23"/>
      <c r="E65" s="13">
        <f t="shared" si="19"/>
        <v>0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34"/>
      <c r="U65" s="34"/>
      <c r="V65" s="34"/>
      <c r="W65" s="34"/>
      <c r="X65" s="13">
        <f t="shared" si="20"/>
        <v>57</v>
      </c>
      <c r="Y65" s="24">
        <v>57</v>
      </c>
      <c r="Z65" s="48">
        <v>953</v>
      </c>
      <c r="AA65" s="24">
        <v>57</v>
      </c>
      <c r="AB65" s="24"/>
      <c r="AC65" s="24">
        <v>218</v>
      </c>
      <c r="AD65" s="13"/>
      <c r="AE65" s="30" t="s">
        <v>37</v>
      </c>
      <c r="AF65" s="45"/>
      <c r="AG65" s="2">
        <f t="shared" si="7"/>
        <v>0</v>
      </c>
    </row>
    <row r="66" s="2" customFormat="1" ht="15" customHeight="1" spans="1:33">
      <c r="A66" s="19" t="s">
        <v>100</v>
      </c>
      <c r="B66" s="13">
        <f t="shared" si="18"/>
        <v>6300</v>
      </c>
      <c r="C66" s="13">
        <v>6150</v>
      </c>
      <c r="D66" s="13">
        <v>150</v>
      </c>
      <c r="E66" s="13">
        <f t="shared" si="19"/>
        <v>6026</v>
      </c>
      <c r="F66" s="20">
        <v>408</v>
      </c>
      <c r="G66" s="20">
        <v>226</v>
      </c>
      <c r="H66" s="20">
        <v>20</v>
      </c>
      <c r="I66" s="20"/>
      <c r="J66" s="20"/>
      <c r="K66" s="20"/>
      <c r="L66" s="24">
        <v>5160</v>
      </c>
      <c r="M66" s="24">
        <v>1690</v>
      </c>
      <c r="N66" s="24"/>
      <c r="O66" s="20"/>
      <c r="P66" s="20"/>
      <c r="Q66" s="20">
        <v>150</v>
      </c>
      <c r="R66" s="20"/>
      <c r="S66" s="20">
        <v>23</v>
      </c>
      <c r="T66" s="34"/>
      <c r="U66" s="34"/>
      <c r="V66" s="34">
        <v>39</v>
      </c>
      <c r="W66" s="34"/>
      <c r="X66" s="13">
        <f t="shared" si="20"/>
        <v>274</v>
      </c>
      <c r="Y66" s="13">
        <f t="shared" ref="Y66:Y70" si="21">SUM(Z66:AC66)</f>
        <v>272</v>
      </c>
      <c r="Z66" s="46">
        <v>236</v>
      </c>
      <c r="AA66" s="20">
        <v>36</v>
      </c>
      <c r="AB66" s="20"/>
      <c r="AC66" s="20"/>
      <c r="AD66" s="13">
        <v>2</v>
      </c>
      <c r="AE66" s="30" t="s">
        <v>37</v>
      </c>
      <c r="AF66" s="38"/>
      <c r="AG66" s="2">
        <f t="shared" si="7"/>
        <v>0</v>
      </c>
    </row>
    <row r="67" s="2" customFormat="1" ht="15" customHeight="1" spans="1:33">
      <c r="A67" s="19" t="s">
        <v>101</v>
      </c>
      <c r="B67" s="13">
        <f t="shared" si="18"/>
        <v>6391</v>
      </c>
      <c r="C67" s="13">
        <v>6391</v>
      </c>
      <c r="D67" s="13"/>
      <c r="E67" s="13">
        <f t="shared" si="19"/>
        <v>5855</v>
      </c>
      <c r="F67" s="20">
        <v>804</v>
      </c>
      <c r="G67" s="20">
        <v>337</v>
      </c>
      <c r="H67" s="24">
        <v>100</v>
      </c>
      <c r="I67" s="20"/>
      <c r="J67" s="20"/>
      <c r="K67" s="20"/>
      <c r="L67" s="20">
        <v>3745</v>
      </c>
      <c r="M67" s="20">
        <v>2320</v>
      </c>
      <c r="N67" s="20">
        <v>653</v>
      </c>
      <c r="O67" s="20"/>
      <c r="P67" s="20"/>
      <c r="Q67" s="20"/>
      <c r="R67" s="20"/>
      <c r="S67" s="20">
        <v>140</v>
      </c>
      <c r="T67" s="34"/>
      <c r="U67" s="34"/>
      <c r="V67" s="34">
        <v>76</v>
      </c>
      <c r="W67" s="34"/>
      <c r="X67" s="13">
        <f t="shared" si="20"/>
        <v>536</v>
      </c>
      <c r="Y67" s="13">
        <f t="shared" si="21"/>
        <v>494</v>
      </c>
      <c r="Z67" s="46">
        <v>431</v>
      </c>
      <c r="AA67" s="20">
        <v>63</v>
      </c>
      <c r="AB67" s="20"/>
      <c r="AC67" s="20"/>
      <c r="AD67" s="13">
        <v>42</v>
      </c>
      <c r="AE67" s="30" t="s">
        <v>37</v>
      </c>
      <c r="AF67" s="38"/>
      <c r="AG67" s="2">
        <f t="shared" si="7"/>
        <v>0</v>
      </c>
    </row>
    <row r="68" s="3" customFormat="1" ht="15" customHeight="1" spans="1:33">
      <c r="A68" s="19" t="s">
        <v>102</v>
      </c>
      <c r="B68" s="13">
        <f t="shared" si="18"/>
        <v>4139</v>
      </c>
      <c r="C68" s="23">
        <v>3983</v>
      </c>
      <c r="D68" s="23">
        <v>156</v>
      </c>
      <c r="E68" s="13">
        <f t="shared" si="19"/>
        <v>4096</v>
      </c>
      <c r="F68" s="24"/>
      <c r="G68" s="24"/>
      <c r="H68" s="24"/>
      <c r="I68" s="24"/>
      <c r="J68" s="24"/>
      <c r="K68" s="24"/>
      <c r="L68" s="24">
        <v>3050</v>
      </c>
      <c r="M68" s="24">
        <v>3050</v>
      </c>
      <c r="N68" s="24">
        <v>1046</v>
      </c>
      <c r="O68" s="24"/>
      <c r="P68" s="24"/>
      <c r="Q68" s="24"/>
      <c r="R68" s="24"/>
      <c r="S68" s="24"/>
      <c r="T68" s="34"/>
      <c r="U68" s="34"/>
      <c r="V68" s="34"/>
      <c r="W68" s="34"/>
      <c r="X68" s="13">
        <f t="shared" si="20"/>
        <v>43</v>
      </c>
      <c r="Y68" s="24">
        <v>43</v>
      </c>
      <c r="Z68" s="48">
        <v>1047</v>
      </c>
      <c r="AA68" s="24">
        <v>43</v>
      </c>
      <c r="AB68" s="24"/>
      <c r="AC68" s="24">
        <v>172</v>
      </c>
      <c r="AD68" s="13"/>
      <c r="AE68" s="30" t="s">
        <v>37</v>
      </c>
      <c r="AF68" s="45"/>
      <c r="AG68" s="2">
        <f t="shared" si="7"/>
        <v>0</v>
      </c>
    </row>
    <row r="69" s="2" customFormat="1" ht="15" customHeight="1" spans="1:33">
      <c r="A69" s="19" t="s">
        <v>103</v>
      </c>
      <c r="B69" s="13">
        <f t="shared" si="18"/>
        <v>5902</v>
      </c>
      <c r="C69" s="13">
        <v>5902</v>
      </c>
      <c r="D69" s="13"/>
      <c r="E69" s="13">
        <f t="shared" si="19"/>
        <v>5428</v>
      </c>
      <c r="F69" s="20">
        <v>453</v>
      </c>
      <c r="G69" s="20">
        <v>680</v>
      </c>
      <c r="H69" s="20">
        <v>30</v>
      </c>
      <c r="I69" s="20"/>
      <c r="J69" s="20"/>
      <c r="K69" s="20"/>
      <c r="L69" s="20">
        <v>3461</v>
      </c>
      <c r="M69" s="20">
        <v>2105</v>
      </c>
      <c r="N69" s="20">
        <v>784</v>
      </c>
      <c r="O69" s="20"/>
      <c r="P69" s="20"/>
      <c r="Q69" s="20"/>
      <c r="R69" s="20"/>
      <c r="S69" s="20"/>
      <c r="T69" s="34"/>
      <c r="U69" s="34"/>
      <c r="V69" s="34">
        <v>20</v>
      </c>
      <c r="W69" s="34"/>
      <c r="X69" s="13">
        <f t="shared" si="20"/>
        <v>474</v>
      </c>
      <c r="Y69" s="13">
        <f t="shared" si="21"/>
        <v>455</v>
      </c>
      <c r="Z69" s="46">
        <v>413</v>
      </c>
      <c r="AA69" s="20">
        <v>42</v>
      </c>
      <c r="AB69" s="20"/>
      <c r="AC69" s="20"/>
      <c r="AD69" s="13">
        <v>19</v>
      </c>
      <c r="AE69" s="30" t="s">
        <v>37</v>
      </c>
      <c r="AF69" s="38"/>
      <c r="AG69" s="2">
        <f t="shared" si="7"/>
        <v>0</v>
      </c>
    </row>
    <row r="70" s="2" customFormat="1" ht="15" customHeight="1" spans="1:33">
      <c r="A70" s="19" t="s">
        <v>104</v>
      </c>
      <c r="B70" s="13">
        <f t="shared" si="18"/>
        <v>6560</v>
      </c>
      <c r="C70" s="13">
        <v>6860</v>
      </c>
      <c r="D70" s="13">
        <v>-300</v>
      </c>
      <c r="E70" s="13">
        <f t="shared" si="19"/>
        <v>5808</v>
      </c>
      <c r="F70" s="20">
        <v>1441</v>
      </c>
      <c r="G70" s="20">
        <v>806</v>
      </c>
      <c r="H70" s="20">
        <v>30</v>
      </c>
      <c r="I70" s="20"/>
      <c r="J70" s="20"/>
      <c r="K70" s="20"/>
      <c r="L70" s="25">
        <v>2045</v>
      </c>
      <c r="M70" s="25">
        <v>1898</v>
      </c>
      <c r="N70" s="25">
        <v>1438</v>
      </c>
      <c r="O70" s="20"/>
      <c r="P70" s="20"/>
      <c r="Q70" s="20"/>
      <c r="R70" s="20"/>
      <c r="S70" s="34"/>
      <c r="T70" s="34"/>
      <c r="U70" s="34"/>
      <c r="V70" s="34">
        <v>48</v>
      </c>
      <c r="W70" s="34"/>
      <c r="X70" s="13">
        <f t="shared" si="20"/>
        <v>752</v>
      </c>
      <c r="Y70" s="13">
        <f t="shared" si="21"/>
        <v>717</v>
      </c>
      <c r="Z70" s="46">
        <v>673</v>
      </c>
      <c r="AA70" s="20">
        <v>44</v>
      </c>
      <c r="AB70" s="20"/>
      <c r="AC70" s="20"/>
      <c r="AD70" s="13">
        <v>35</v>
      </c>
      <c r="AE70" s="30" t="s">
        <v>37</v>
      </c>
      <c r="AF70" s="38"/>
      <c r="AG70" s="2">
        <f t="shared" si="7"/>
        <v>0</v>
      </c>
    </row>
    <row r="71" s="2" customFormat="1" ht="15" customHeight="1" spans="1:33">
      <c r="A71" s="19" t="s">
        <v>105</v>
      </c>
      <c r="B71" s="13">
        <f t="shared" ref="B71:W71" si="22">B72+B73+B74+B75+B76+B78+B77+B79+B80</f>
        <v>10048</v>
      </c>
      <c r="C71" s="13">
        <f t="shared" si="22"/>
        <v>10048</v>
      </c>
      <c r="D71" s="13">
        <f t="shared" si="22"/>
        <v>0</v>
      </c>
      <c r="E71" s="13">
        <f t="shared" si="22"/>
        <v>9353</v>
      </c>
      <c r="F71" s="13">
        <f t="shared" si="22"/>
        <v>156</v>
      </c>
      <c r="G71" s="13">
        <f t="shared" si="22"/>
        <v>29</v>
      </c>
      <c r="H71" s="13">
        <f t="shared" si="22"/>
        <v>40</v>
      </c>
      <c r="I71" s="13">
        <f t="shared" si="22"/>
        <v>0</v>
      </c>
      <c r="J71" s="13">
        <f t="shared" si="22"/>
        <v>0</v>
      </c>
      <c r="K71" s="13">
        <f t="shared" si="22"/>
        <v>0</v>
      </c>
      <c r="L71" s="13">
        <f t="shared" si="22"/>
        <v>8662</v>
      </c>
      <c r="M71" s="13">
        <f t="shared" si="22"/>
        <v>3849</v>
      </c>
      <c r="N71" s="13">
        <f t="shared" si="22"/>
        <v>0</v>
      </c>
      <c r="O71" s="13">
        <f t="shared" si="22"/>
        <v>0</v>
      </c>
      <c r="P71" s="13">
        <f t="shared" si="22"/>
        <v>0</v>
      </c>
      <c r="Q71" s="13">
        <f t="shared" si="22"/>
        <v>0</v>
      </c>
      <c r="R71" s="13">
        <f t="shared" si="22"/>
        <v>0</v>
      </c>
      <c r="S71" s="13">
        <f t="shared" si="22"/>
        <v>10</v>
      </c>
      <c r="T71" s="13">
        <f t="shared" si="22"/>
        <v>200</v>
      </c>
      <c r="U71" s="13">
        <f t="shared" si="22"/>
        <v>120</v>
      </c>
      <c r="V71" s="13">
        <f t="shared" si="22"/>
        <v>136</v>
      </c>
      <c r="W71" s="13">
        <f t="shared" si="22"/>
        <v>0</v>
      </c>
      <c r="X71" s="13">
        <f t="shared" si="20"/>
        <v>695</v>
      </c>
      <c r="Y71" s="13">
        <f t="shared" ref="Y71:AD71" si="23">Y72+Y73+Y74+Y75+Y76+Y78+Y77+Y79+Y80</f>
        <v>666</v>
      </c>
      <c r="Z71" s="13">
        <f t="shared" si="23"/>
        <v>1710</v>
      </c>
      <c r="AA71" s="13">
        <f t="shared" si="23"/>
        <v>220</v>
      </c>
      <c r="AB71" s="13">
        <f t="shared" si="23"/>
        <v>295</v>
      </c>
      <c r="AC71" s="13">
        <f t="shared" si="23"/>
        <v>197</v>
      </c>
      <c r="AD71" s="13">
        <f t="shared" si="23"/>
        <v>29</v>
      </c>
      <c r="AE71" s="30" t="s">
        <v>37</v>
      </c>
      <c r="AF71" s="38"/>
      <c r="AG71" s="2">
        <f t="shared" si="7"/>
        <v>0</v>
      </c>
    </row>
    <row r="72" s="2" customFormat="1" ht="15" customHeight="1" spans="1:33">
      <c r="A72" s="19" t="s">
        <v>106</v>
      </c>
      <c r="B72" s="13">
        <f t="shared" ref="B72:B81" si="24">C72+D72</f>
        <v>66</v>
      </c>
      <c r="C72" s="13">
        <v>66</v>
      </c>
      <c r="D72" s="13"/>
      <c r="E72" s="13">
        <f t="shared" ref="E72:E81" si="25">F72+G72+H72+I72+J72+K72+L72+N72+O72+P72+Q72+R72+S72+T72+U72+V72+W72</f>
        <v>66</v>
      </c>
      <c r="F72" s="20"/>
      <c r="G72" s="20"/>
      <c r="H72" s="20">
        <v>20</v>
      </c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34"/>
      <c r="T72" s="34"/>
      <c r="U72" s="34"/>
      <c r="V72" s="34">
        <v>46</v>
      </c>
      <c r="W72" s="34"/>
      <c r="X72" s="13">
        <f t="shared" si="20"/>
        <v>0</v>
      </c>
      <c r="Y72" s="13">
        <f t="shared" ref="Y72:Y76" si="26">SUM(Z72:AC72)</f>
        <v>0</v>
      </c>
      <c r="Z72" s="46"/>
      <c r="AA72" s="20"/>
      <c r="AB72" s="20"/>
      <c r="AC72" s="20"/>
      <c r="AD72" s="13">
        <v>0</v>
      </c>
      <c r="AE72" s="30" t="s">
        <v>37</v>
      </c>
      <c r="AF72" s="38"/>
      <c r="AG72" s="2">
        <f t="shared" si="7"/>
        <v>0</v>
      </c>
    </row>
    <row r="73" s="2" customFormat="1" ht="15" customHeight="1" spans="1:33">
      <c r="A73" s="19" t="s">
        <v>107</v>
      </c>
      <c r="B73" s="13">
        <f t="shared" si="24"/>
        <v>1010</v>
      </c>
      <c r="C73" s="13">
        <v>1010</v>
      </c>
      <c r="D73" s="13"/>
      <c r="E73" s="13">
        <f t="shared" si="25"/>
        <v>896</v>
      </c>
      <c r="F73" s="20"/>
      <c r="G73" s="20">
        <v>6</v>
      </c>
      <c r="H73" s="20"/>
      <c r="I73" s="20"/>
      <c r="J73" s="20"/>
      <c r="K73" s="20"/>
      <c r="L73" s="20">
        <v>860</v>
      </c>
      <c r="M73" s="20">
        <v>559</v>
      </c>
      <c r="N73" s="20"/>
      <c r="O73" s="20"/>
      <c r="P73" s="20"/>
      <c r="Q73" s="20"/>
      <c r="R73" s="20"/>
      <c r="S73" s="34">
        <v>10</v>
      </c>
      <c r="T73" s="34"/>
      <c r="U73" s="34"/>
      <c r="V73" s="34">
        <v>20</v>
      </c>
      <c r="W73" s="34"/>
      <c r="X73" s="13">
        <f t="shared" si="20"/>
        <v>114</v>
      </c>
      <c r="Y73" s="43">
        <f t="shared" si="26"/>
        <v>112</v>
      </c>
      <c r="Z73" s="46">
        <v>52</v>
      </c>
      <c r="AA73" s="20">
        <v>46</v>
      </c>
      <c r="AB73" s="20">
        <v>14</v>
      </c>
      <c r="AC73" s="20"/>
      <c r="AD73" s="13">
        <v>2</v>
      </c>
      <c r="AE73" s="30" t="s">
        <v>37</v>
      </c>
      <c r="AF73" s="38"/>
      <c r="AG73" s="2">
        <f t="shared" si="7"/>
        <v>0</v>
      </c>
    </row>
    <row r="74" s="3" customFormat="1" ht="15" customHeight="1" spans="1:33">
      <c r="A74" s="19" t="s">
        <v>108</v>
      </c>
      <c r="B74" s="13">
        <f t="shared" si="24"/>
        <v>865</v>
      </c>
      <c r="C74" s="13">
        <v>865</v>
      </c>
      <c r="D74" s="23"/>
      <c r="E74" s="13">
        <f t="shared" si="25"/>
        <v>860</v>
      </c>
      <c r="F74" s="24"/>
      <c r="G74" s="24"/>
      <c r="H74" s="24"/>
      <c r="I74" s="24"/>
      <c r="J74" s="24"/>
      <c r="K74" s="24"/>
      <c r="L74" s="24">
        <v>860</v>
      </c>
      <c r="M74" s="24">
        <v>817</v>
      </c>
      <c r="N74" s="20"/>
      <c r="O74" s="24"/>
      <c r="P74" s="24"/>
      <c r="Q74" s="24"/>
      <c r="R74" s="24"/>
      <c r="S74" s="35"/>
      <c r="T74" s="34"/>
      <c r="U74" s="34"/>
      <c r="V74" s="34"/>
      <c r="W74" s="34"/>
      <c r="X74" s="13">
        <f t="shared" si="20"/>
        <v>5</v>
      </c>
      <c r="Y74" s="24">
        <v>5</v>
      </c>
      <c r="Z74" s="48">
        <v>66</v>
      </c>
      <c r="AA74" s="24">
        <v>5</v>
      </c>
      <c r="AB74" s="24">
        <v>6</v>
      </c>
      <c r="AC74" s="24">
        <v>9</v>
      </c>
      <c r="AD74" s="13"/>
      <c r="AE74" s="30" t="s">
        <v>37</v>
      </c>
      <c r="AF74" s="45"/>
      <c r="AG74" s="2">
        <f t="shared" ref="AG74:AG81" si="27">E74+X74-B74</f>
        <v>0</v>
      </c>
    </row>
    <row r="75" s="3" customFormat="1" ht="15" customHeight="1" spans="1:33">
      <c r="A75" s="19" t="s">
        <v>109</v>
      </c>
      <c r="B75" s="13">
        <f t="shared" si="24"/>
        <v>10</v>
      </c>
      <c r="C75" s="13">
        <v>10</v>
      </c>
      <c r="D75" s="23"/>
      <c r="E75" s="13">
        <f t="shared" si="25"/>
        <v>0</v>
      </c>
      <c r="F75" s="24"/>
      <c r="G75" s="24"/>
      <c r="H75" s="24"/>
      <c r="I75" s="24"/>
      <c r="J75" s="24"/>
      <c r="K75" s="24"/>
      <c r="L75" s="20"/>
      <c r="M75" s="20"/>
      <c r="N75" s="20"/>
      <c r="O75" s="24"/>
      <c r="P75" s="24"/>
      <c r="Q75" s="24"/>
      <c r="R75" s="24"/>
      <c r="S75" s="35"/>
      <c r="T75" s="34"/>
      <c r="U75" s="34"/>
      <c r="V75" s="34"/>
      <c r="W75" s="34"/>
      <c r="X75" s="13">
        <f t="shared" si="20"/>
        <v>10</v>
      </c>
      <c r="Y75" s="24">
        <v>10</v>
      </c>
      <c r="Z75" s="48">
        <v>166</v>
      </c>
      <c r="AA75" s="24">
        <v>10</v>
      </c>
      <c r="AB75" s="24">
        <v>23</v>
      </c>
      <c r="AC75" s="24">
        <v>17</v>
      </c>
      <c r="AD75" s="13"/>
      <c r="AE75" s="30" t="s">
        <v>37</v>
      </c>
      <c r="AF75" s="45"/>
      <c r="AG75" s="2">
        <f t="shared" si="27"/>
        <v>0</v>
      </c>
    </row>
    <row r="76" s="2" customFormat="1" ht="15" customHeight="1" spans="1:33">
      <c r="A76" s="19" t="s">
        <v>110</v>
      </c>
      <c r="B76" s="13">
        <f t="shared" si="24"/>
        <v>5856</v>
      </c>
      <c r="C76" s="13">
        <v>5856</v>
      </c>
      <c r="D76" s="13"/>
      <c r="E76" s="13">
        <f t="shared" si="25"/>
        <v>5522</v>
      </c>
      <c r="F76" s="20"/>
      <c r="G76" s="20">
        <v>5</v>
      </c>
      <c r="H76" s="20"/>
      <c r="I76" s="20"/>
      <c r="J76" s="20"/>
      <c r="K76" s="20"/>
      <c r="L76" s="25">
        <v>5222</v>
      </c>
      <c r="M76" s="25">
        <v>1935</v>
      </c>
      <c r="N76" s="24"/>
      <c r="O76" s="20"/>
      <c r="P76" s="20"/>
      <c r="Q76" s="20"/>
      <c r="R76" s="20"/>
      <c r="S76" s="34"/>
      <c r="T76" s="34">
        <v>200</v>
      </c>
      <c r="U76" s="34">
        <v>60</v>
      </c>
      <c r="V76" s="34">
        <v>35</v>
      </c>
      <c r="W76" s="34"/>
      <c r="X76" s="13">
        <f t="shared" si="20"/>
        <v>334</v>
      </c>
      <c r="Y76" s="13">
        <f t="shared" si="26"/>
        <v>309</v>
      </c>
      <c r="Z76" s="46">
        <v>243</v>
      </c>
      <c r="AA76" s="20">
        <v>39</v>
      </c>
      <c r="AB76" s="20">
        <v>27</v>
      </c>
      <c r="AC76" s="20"/>
      <c r="AD76" s="13">
        <v>25</v>
      </c>
      <c r="AE76" s="30" t="s">
        <v>37</v>
      </c>
      <c r="AF76" s="38"/>
      <c r="AG76" s="2">
        <f t="shared" si="27"/>
        <v>0</v>
      </c>
    </row>
    <row r="77" s="3" customFormat="1" ht="15" customHeight="1" spans="1:33">
      <c r="A77" s="19" t="s">
        <v>111</v>
      </c>
      <c r="B77" s="13">
        <f t="shared" si="24"/>
        <v>36</v>
      </c>
      <c r="C77" s="13">
        <v>36</v>
      </c>
      <c r="D77" s="23"/>
      <c r="E77" s="13">
        <f t="shared" si="25"/>
        <v>0</v>
      </c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35"/>
      <c r="T77" s="34"/>
      <c r="U77" s="34"/>
      <c r="V77" s="34"/>
      <c r="W77" s="34"/>
      <c r="X77" s="13">
        <f t="shared" si="20"/>
        <v>36</v>
      </c>
      <c r="Y77" s="24">
        <v>36</v>
      </c>
      <c r="Z77" s="48">
        <v>231</v>
      </c>
      <c r="AA77" s="24">
        <v>36</v>
      </c>
      <c r="AB77" s="24">
        <v>37</v>
      </c>
      <c r="AC77" s="24">
        <v>54</v>
      </c>
      <c r="AD77" s="13"/>
      <c r="AE77" s="30" t="s">
        <v>37</v>
      </c>
      <c r="AF77" s="45"/>
      <c r="AG77" s="2">
        <f t="shared" si="27"/>
        <v>0</v>
      </c>
    </row>
    <row r="78" s="3" customFormat="1" ht="15" customHeight="1" spans="1:33">
      <c r="A78" s="22" t="s">
        <v>112</v>
      </c>
      <c r="B78" s="13">
        <f t="shared" si="24"/>
        <v>56</v>
      </c>
      <c r="C78" s="13">
        <v>56</v>
      </c>
      <c r="D78" s="23"/>
      <c r="E78" s="13">
        <f t="shared" si="25"/>
        <v>0</v>
      </c>
      <c r="F78" s="24"/>
      <c r="G78" s="24"/>
      <c r="H78" s="24"/>
      <c r="I78" s="24"/>
      <c r="J78" s="24"/>
      <c r="K78" s="24"/>
      <c r="L78" s="24"/>
      <c r="M78" s="24"/>
      <c r="N78" s="20"/>
      <c r="O78" s="24"/>
      <c r="P78" s="24"/>
      <c r="Q78" s="24"/>
      <c r="R78" s="24"/>
      <c r="S78" s="35"/>
      <c r="T78" s="34"/>
      <c r="U78" s="34"/>
      <c r="V78" s="34"/>
      <c r="W78" s="34"/>
      <c r="X78" s="13">
        <f t="shared" si="20"/>
        <v>56</v>
      </c>
      <c r="Y78" s="24">
        <v>56</v>
      </c>
      <c r="Z78" s="48">
        <v>485</v>
      </c>
      <c r="AA78" s="24">
        <v>56</v>
      </c>
      <c r="AB78" s="24">
        <v>96</v>
      </c>
      <c r="AC78" s="24">
        <v>75</v>
      </c>
      <c r="AD78" s="13"/>
      <c r="AE78" s="30" t="s">
        <v>37</v>
      </c>
      <c r="AF78" s="45"/>
      <c r="AG78" s="2">
        <f t="shared" si="27"/>
        <v>0</v>
      </c>
    </row>
    <row r="79" s="3" customFormat="1" ht="15" customHeight="1" spans="1:33">
      <c r="A79" s="22" t="s">
        <v>113</v>
      </c>
      <c r="B79" s="13">
        <f t="shared" si="24"/>
        <v>14</v>
      </c>
      <c r="C79" s="13">
        <v>14</v>
      </c>
      <c r="D79" s="23"/>
      <c r="E79" s="13">
        <f t="shared" si="25"/>
        <v>0</v>
      </c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35"/>
      <c r="T79" s="34"/>
      <c r="U79" s="34"/>
      <c r="V79" s="34"/>
      <c r="W79" s="34"/>
      <c r="X79" s="13">
        <f t="shared" si="20"/>
        <v>14</v>
      </c>
      <c r="Y79" s="24">
        <v>14</v>
      </c>
      <c r="Z79" s="48">
        <v>379</v>
      </c>
      <c r="AA79" s="24">
        <v>14</v>
      </c>
      <c r="AB79" s="24">
        <v>70</v>
      </c>
      <c r="AC79" s="24">
        <v>42</v>
      </c>
      <c r="AD79" s="13"/>
      <c r="AE79" s="30" t="s">
        <v>37</v>
      </c>
      <c r="AF79" s="45"/>
      <c r="AG79" s="2">
        <f t="shared" si="27"/>
        <v>0</v>
      </c>
    </row>
    <row r="80" s="2" customFormat="1" ht="15" customHeight="1" spans="1:33">
      <c r="A80" s="22" t="s">
        <v>114</v>
      </c>
      <c r="B80" s="13">
        <f t="shared" si="24"/>
        <v>2135</v>
      </c>
      <c r="C80" s="13">
        <v>2135</v>
      </c>
      <c r="D80" s="13"/>
      <c r="E80" s="13">
        <f t="shared" si="25"/>
        <v>2009</v>
      </c>
      <c r="F80" s="20">
        <v>156</v>
      </c>
      <c r="G80" s="20">
        <v>18</v>
      </c>
      <c r="H80" s="20">
        <v>20</v>
      </c>
      <c r="I80" s="20"/>
      <c r="J80" s="20"/>
      <c r="K80" s="20"/>
      <c r="L80" s="25">
        <v>1720</v>
      </c>
      <c r="M80" s="25">
        <v>538</v>
      </c>
      <c r="N80" s="24"/>
      <c r="O80" s="20"/>
      <c r="P80" s="20"/>
      <c r="Q80" s="20"/>
      <c r="R80" s="20"/>
      <c r="S80" s="34"/>
      <c r="T80" s="34"/>
      <c r="U80" s="34">
        <v>60</v>
      </c>
      <c r="V80" s="34">
        <v>35</v>
      </c>
      <c r="W80" s="34"/>
      <c r="X80" s="13">
        <f t="shared" si="20"/>
        <v>126</v>
      </c>
      <c r="Y80" s="13">
        <f>SUM(Z80:AC80)</f>
        <v>124</v>
      </c>
      <c r="Z80" s="46">
        <v>88</v>
      </c>
      <c r="AA80" s="20">
        <v>14</v>
      </c>
      <c r="AB80" s="20">
        <v>22</v>
      </c>
      <c r="AC80" s="20"/>
      <c r="AD80" s="13">
        <v>2</v>
      </c>
      <c r="AE80" s="30" t="s">
        <v>37</v>
      </c>
      <c r="AF80" s="38"/>
      <c r="AG80" s="2">
        <f t="shared" si="27"/>
        <v>0</v>
      </c>
    </row>
    <row r="81" s="2" customFormat="1" ht="15" customHeight="1" spans="1:33">
      <c r="A81" s="22" t="s">
        <v>115</v>
      </c>
      <c r="B81" s="13">
        <f t="shared" si="24"/>
        <v>226</v>
      </c>
      <c r="C81" s="13">
        <v>656</v>
      </c>
      <c r="D81" s="13">
        <v>-430</v>
      </c>
      <c r="E81" s="13">
        <f t="shared" si="25"/>
        <v>70</v>
      </c>
      <c r="F81" s="20"/>
      <c r="G81" s="20"/>
      <c r="H81" s="20"/>
      <c r="I81" s="20"/>
      <c r="J81" s="20"/>
      <c r="K81" s="20"/>
      <c r="L81" s="24"/>
      <c r="M81" s="24"/>
      <c r="N81" s="24"/>
      <c r="O81" s="20"/>
      <c r="P81" s="20"/>
      <c r="Q81" s="20"/>
      <c r="R81" s="20"/>
      <c r="S81" s="34">
        <v>60</v>
      </c>
      <c r="T81" s="34"/>
      <c r="U81" s="34"/>
      <c r="V81" s="34">
        <v>10</v>
      </c>
      <c r="W81" s="34"/>
      <c r="X81" s="13">
        <f t="shared" si="20"/>
        <v>156</v>
      </c>
      <c r="Y81" s="13">
        <f>SUM(Z81:AC81)</f>
        <v>156</v>
      </c>
      <c r="Z81" s="46">
        <v>155</v>
      </c>
      <c r="AA81" s="20">
        <v>1</v>
      </c>
      <c r="AB81" s="20"/>
      <c r="AC81" s="20"/>
      <c r="AD81" s="13"/>
      <c r="AE81" s="30" t="s">
        <v>37</v>
      </c>
      <c r="AF81" s="38"/>
      <c r="AG81" s="2">
        <f t="shared" si="27"/>
        <v>0</v>
      </c>
    </row>
  </sheetData>
  <mergeCells count="38">
    <mergeCell ref="A1:AF1"/>
    <mergeCell ref="Y2:AF2"/>
    <mergeCell ref="E3:AD3"/>
    <mergeCell ref="E4:W4"/>
    <mergeCell ref="X4:AD4"/>
    <mergeCell ref="L5:N5"/>
    <mergeCell ref="O5:P5"/>
    <mergeCell ref="L6:M6"/>
    <mergeCell ref="A3:A7"/>
    <mergeCell ref="B3:B7"/>
    <mergeCell ref="C3:C7"/>
    <mergeCell ref="D3:D7"/>
    <mergeCell ref="E5:E7"/>
    <mergeCell ref="F5:F7"/>
    <mergeCell ref="G5:G7"/>
    <mergeCell ref="H5:H7"/>
    <mergeCell ref="I5:I7"/>
    <mergeCell ref="J5:J7"/>
    <mergeCell ref="K5:K7"/>
    <mergeCell ref="N6:N7"/>
    <mergeCell ref="O6:O7"/>
    <mergeCell ref="P6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3:AE7"/>
    <mergeCell ref="AF3:AF7"/>
  </mergeCells>
  <pageMargins left="0.432638888888889" right="0.432638888888889" top="0.432638888888889" bottom="0.432638888888889" header="0.511805555555556" footer="0.511805555555556"/>
  <pageSetup paperSize="9" scale="73" orientation="landscape" horizontalDpi="600"/>
  <headerFooter/>
  <colBreaks count="1" manualBreakCount="1">
    <brk id="32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调整乡村振兴（带畜牧） (最终)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闫若雷</dc:creator>
  <dcterms:created xsi:type="dcterms:W3CDTF">2019-10-29T01:21:12Z</dcterms:created>
  <dcterms:modified xsi:type="dcterms:W3CDTF">2019-10-29T01:21:27Z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